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32" yWindow="1212" windowWidth="20964" windowHeight="8184" activeTab="1"/>
  </bookViews>
  <sheets>
    <sheet name="EMC" sheetId="1" r:id="rId1"/>
    <sheet name="EFC" sheetId="2" r:id="rId2"/>
    <sheet name="FMC" sheetId="3" r:id="rId3"/>
    <sheet name="FFC" sheetId="4" r:id="rId4"/>
    <sheet name="SMC" sheetId="5" r:id="rId5"/>
    <sheet name="SFC" sheetId="6" r:id="rId6"/>
  </sheets>
  <calcPr calcId="145621"/>
</workbook>
</file>

<file path=xl/calcChain.xml><?xml version="1.0" encoding="utf-8"?>
<calcChain xmlns="http://schemas.openxmlformats.org/spreadsheetml/2006/main">
  <c r="P8" i="6" l="1"/>
  <c r="P20" i="2"/>
  <c r="O8" i="2"/>
  <c r="O10" i="2"/>
  <c r="O11" i="2"/>
  <c r="O12" i="2"/>
  <c r="O13" i="2"/>
  <c r="O14" i="2"/>
  <c r="O15" i="2"/>
  <c r="O9" i="2"/>
  <c r="O9" i="4"/>
  <c r="O12" i="4"/>
  <c r="O10" i="4"/>
  <c r="O11" i="4"/>
  <c r="O13" i="4"/>
  <c r="O16" i="4"/>
  <c r="O15" i="4"/>
  <c r="O14" i="4"/>
  <c r="O17" i="4"/>
  <c r="O8" i="4"/>
  <c r="P8" i="1"/>
  <c r="G16" i="1"/>
  <c r="M16" i="1"/>
  <c r="K16" i="1"/>
  <c r="I16" i="1"/>
  <c r="O9" i="1"/>
  <c r="O10" i="1"/>
  <c r="O11" i="1"/>
  <c r="O12" i="1"/>
  <c r="O13" i="1"/>
  <c r="O14" i="1"/>
  <c r="O15" i="1"/>
  <c r="O16" i="1"/>
  <c r="O8" i="1"/>
  <c r="O9" i="6"/>
  <c r="P9" i="6" s="1"/>
  <c r="O11" i="6"/>
  <c r="O10" i="6"/>
  <c r="O8" i="6"/>
  <c r="O9" i="5"/>
  <c r="O10" i="5"/>
  <c r="O11" i="5"/>
  <c r="O12" i="5"/>
  <c r="O14" i="5"/>
  <c r="O15" i="5"/>
  <c r="O13" i="5"/>
  <c r="O16" i="5"/>
  <c r="O17" i="5"/>
  <c r="O18" i="5"/>
  <c r="O19" i="5"/>
  <c r="O8" i="5"/>
  <c r="P16" i="1" l="1"/>
  <c r="M9" i="6"/>
  <c r="M10" i="6"/>
  <c r="M11" i="6"/>
  <c r="M8" i="6"/>
  <c r="M9" i="5"/>
  <c r="M10" i="5"/>
  <c r="M12" i="5"/>
  <c r="M14" i="5"/>
  <c r="M11" i="5"/>
  <c r="M13" i="5"/>
  <c r="M15" i="5"/>
  <c r="M16" i="5"/>
  <c r="M17" i="5"/>
  <c r="M19" i="5"/>
  <c r="M18" i="5"/>
  <c r="M8" i="5"/>
  <c r="M8" i="4"/>
  <c r="M13" i="4"/>
  <c r="M12" i="4"/>
  <c r="M10" i="4"/>
  <c r="M11" i="4"/>
  <c r="M14" i="4"/>
  <c r="M16" i="4"/>
  <c r="M15" i="4"/>
  <c r="M17" i="4"/>
  <c r="M9" i="4"/>
  <c r="M10" i="1"/>
  <c r="M9" i="1"/>
  <c r="M11" i="1"/>
  <c r="M12" i="1"/>
  <c r="M13" i="1"/>
  <c r="M14" i="1"/>
  <c r="M15" i="1"/>
  <c r="M8" i="1"/>
  <c r="M9" i="2"/>
  <c r="M10" i="2"/>
  <c r="M11" i="2"/>
  <c r="M12" i="2"/>
  <c r="M13" i="2"/>
  <c r="M15" i="2"/>
  <c r="M14" i="2"/>
  <c r="M8" i="2"/>
  <c r="I15" i="1" l="1"/>
  <c r="K10" i="1"/>
  <c r="K11" i="1"/>
  <c r="K9" i="1"/>
  <c r="K12" i="1"/>
  <c r="K13" i="1"/>
  <c r="K14" i="1"/>
  <c r="K15" i="1"/>
  <c r="K8" i="1"/>
  <c r="K9" i="6"/>
  <c r="K10" i="6"/>
  <c r="K11" i="6"/>
  <c r="K8" i="6"/>
  <c r="G14" i="2"/>
  <c r="G11" i="2"/>
  <c r="I13" i="2"/>
  <c r="I15" i="2"/>
  <c r="I14" i="2"/>
  <c r="I9" i="2"/>
  <c r="K10" i="2"/>
  <c r="K12" i="2"/>
  <c r="K9" i="2"/>
  <c r="K11" i="2"/>
  <c r="K13" i="2"/>
  <c r="K15" i="2"/>
  <c r="K14" i="2"/>
  <c r="K8" i="2"/>
  <c r="G15" i="4"/>
  <c r="I17" i="4"/>
  <c r="K8" i="4"/>
  <c r="K9" i="4"/>
  <c r="K11" i="4"/>
  <c r="K14" i="4"/>
  <c r="K10" i="4"/>
  <c r="K12" i="4"/>
  <c r="K16" i="4"/>
  <c r="K17" i="4"/>
  <c r="K15" i="4"/>
  <c r="K13" i="4"/>
  <c r="I17" i="5"/>
  <c r="I19" i="5"/>
  <c r="I18" i="5"/>
  <c r="G17" i="5"/>
  <c r="P17" i="5" s="1"/>
  <c r="K9" i="5"/>
  <c r="K10" i="5"/>
  <c r="K12" i="5"/>
  <c r="K14" i="5"/>
  <c r="K11" i="5"/>
  <c r="K15" i="5"/>
  <c r="K13" i="5"/>
  <c r="K16" i="5"/>
  <c r="K19" i="5"/>
  <c r="K18" i="5"/>
  <c r="K17" i="5"/>
  <c r="K8" i="5"/>
  <c r="P14" i="2" l="1"/>
  <c r="P15" i="4"/>
  <c r="I11" i="6"/>
  <c r="I10" i="6"/>
  <c r="I9" i="6"/>
  <c r="I8" i="6"/>
  <c r="I9" i="5"/>
  <c r="I12" i="5"/>
  <c r="I10" i="5"/>
  <c r="P10" i="5" s="1"/>
  <c r="I15" i="5"/>
  <c r="I11" i="5"/>
  <c r="P11" i="5" s="1"/>
  <c r="I13" i="5"/>
  <c r="I14" i="5"/>
  <c r="P14" i="5" s="1"/>
  <c r="I16" i="5"/>
  <c r="I8" i="5"/>
  <c r="I9" i="4"/>
  <c r="I8" i="4"/>
  <c r="I11" i="4"/>
  <c r="I14" i="4"/>
  <c r="I10" i="4"/>
  <c r="I12" i="4"/>
  <c r="I15" i="4"/>
  <c r="I16" i="4"/>
  <c r="I13" i="4"/>
  <c r="I8" i="1"/>
  <c r="I11" i="1"/>
  <c r="P11" i="1" s="1"/>
  <c r="I12" i="1"/>
  <c r="I9" i="1"/>
  <c r="P9" i="1" s="1"/>
  <c r="I13" i="1"/>
  <c r="I14" i="1"/>
  <c r="I10" i="1"/>
  <c r="I11" i="2"/>
  <c r="P11" i="2" s="1"/>
  <c r="I12" i="2"/>
  <c r="I10" i="2"/>
  <c r="P10" i="2" s="1"/>
  <c r="I8" i="2"/>
  <c r="P8" i="2" s="1"/>
  <c r="G11" i="6" l="1"/>
  <c r="P11" i="6" s="1"/>
  <c r="G12" i="5"/>
  <c r="P12" i="5" s="1"/>
  <c r="G10" i="5"/>
  <c r="G11" i="5"/>
  <c r="G13" i="5"/>
  <c r="P13" i="5" s="1"/>
  <c r="G14" i="5"/>
  <c r="G19" i="5"/>
  <c r="P19" i="5" s="1"/>
  <c r="G16" i="5"/>
  <c r="P16" i="5" s="1"/>
  <c r="G18" i="5"/>
  <c r="P18" i="5" s="1"/>
  <c r="G15" i="1"/>
  <c r="P15" i="1" s="1"/>
  <c r="G12" i="1"/>
  <c r="P12" i="1" s="1"/>
  <c r="G16" i="4"/>
  <c r="P16" i="4" s="1"/>
  <c r="G17" i="4"/>
  <c r="P17" i="4" s="1"/>
  <c r="G15" i="2"/>
  <c r="P15" i="2" s="1"/>
  <c r="G10" i="6"/>
  <c r="P10" i="6" s="1"/>
  <c r="G8" i="6"/>
  <c r="G9" i="6"/>
  <c r="G15" i="5"/>
  <c r="P15" i="5" s="1"/>
  <c r="G9" i="5"/>
  <c r="P9" i="5" s="1"/>
  <c r="G8" i="5"/>
  <c r="P8" i="5" s="1"/>
  <c r="G14" i="4"/>
  <c r="P14" i="4" s="1"/>
  <c r="G11" i="4"/>
  <c r="P11" i="4" s="1"/>
  <c r="G12" i="4"/>
  <c r="P12" i="4" s="1"/>
  <c r="G10" i="4"/>
  <c r="P10" i="4" s="1"/>
  <c r="G8" i="4"/>
  <c r="P8" i="4" s="1"/>
  <c r="G9" i="4"/>
  <c r="P9" i="4" s="1"/>
  <c r="G13" i="4"/>
  <c r="P13" i="4" s="1"/>
  <c r="G12" i="2"/>
  <c r="P12" i="2" s="1"/>
  <c r="G10" i="2"/>
  <c r="G8" i="2"/>
  <c r="G13" i="2"/>
  <c r="P13" i="2" s="1"/>
  <c r="G9" i="2"/>
  <c r="P9" i="2" s="1"/>
  <c r="G14" i="1"/>
  <c r="P14" i="1" s="1"/>
  <c r="G13" i="1"/>
  <c r="P13" i="1" s="1"/>
  <c r="G9" i="1"/>
  <c r="G11" i="1"/>
  <c r="G8" i="1"/>
  <c r="G10" i="1"/>
  <c r="P10" i="1" s="1"/>
</calcChain>
</file>

<file path=xl/sharedStrings.xml><?xml version="1.0" encoding="utf-8"?>
<sst xmlns="http://schemas.openxmlformats.org/spreadsheetml/2006/main" count="297" uniqueCount="96">
  <si>
    <t>Federación de Esgrima de Puerto Rico</t>
  </si>
  <si>
    <t>Copa Olimpica 2025</t>
  </si>
  <si>
    <t>TNR #1, Gurabo 28/09/25</t>
  </si>
  <si>
    <t>No</t>
  </si>
  <si>
    <t>Apellidos</t>
  </si>
  <si>
    <t>Club</t>
  </si>
  <si>
    <t>Pais</t>
  </si>
  <si>
    <t>Año Nac.</t>
  </si>
  <si>
    <t>Lugar</t>
  </si>
  <si>
    <t>Puntos</t>
  </si>
  <si>
    <t>Ptos Total</t>
  </si>
  <si>
    <t>PUR</t>
  </si>
  <si>
    <t>Michael Shteynblik</t>
  </si>
  <si>
    <t>FG</t>
  </si>
  <si>
    <t>Deniel Loubriel Crespo</t>
  </si>
  <si>
    <t>PFC</t>
  </si>
  <si>
    <t>Mauricio Arbona</t>
  </si>
  <si>
    <t>Ian Cruz Feliz</t>
  </si>
  <si>
    <t>EDC</t>
  </si>
  <si>
    <t>Dwen A. Tdiaz Torres</t>
  </si>
  <si>
    <t>TNR #1, Gurabo 27/09/25</t>
  </si>
  <si>
    <t>Alanis Waller del Valle</t>
  </si>
  <si>
    <t>Kenangeliz Hernandez Sierra</t>
  </si>
  <si>
    <t>Julianna Ramos Pastrana</t>
  </si>
  <si>
    <t>SJFC</t>
  </si>
  <si>
    <t>Alejandra Salazar Sierra</t>
  </si>
  <si>
    <t>MFC</t>
  </si>
  <si>
    <t>Sofia Cano</t>
  </si>
  <si>
    <t>Valentina L. Visco Parra</t>
  </si>
  <si>
    <t>SAP</t>
  </si>
  <si>
    <t>Alondra Alvarez Quintana</t>
  </si>
  <si>
    <t>Alyanis Martinez Garcia</t>
  </si>
  <si>
    <t>Alanys Baez Melendez</t>
  </si>
  <si>
    <t>Kiara A. Falcon Rodriguez</t>
  </si>
  <si>
    <t>Isabella Morales Cortez</t>
  </si>
  <si>
    <t>Deven Mattoo</t>
  </si>
  <si>
    <t>FC</t>
  </si>
  <si>
    <t>OFC</t>
  </si>
  <si>
    <t>Keviel Rosado Cruz</t>
  </si>
  <si>
    <t>VFA</t>
  </si>
  <si>
    <t>Arelys M. Rivera Fragoso</t>
  </si>
  <si>
    <t>Kiana Blas Reyes</t>
  </si>
  <si>
    <t>Gia M. Ruiz Rivera</t>
  </si>
  <si>
    <t>VFC</t>
  </si>
  <si>
    <t>Ranking Nacional, Sable Femenino, Cadete</t>
  </si>
  <si>
    <t>Ranking Nacional, Sable Masculino, Cadete</t>
  </si>
  <si>
    <t>Ranking Nacional, Florete Femenino, Cadete</t>
  </si>
  <si>
    <t>Ranking Nacional, Florete Masculino, Cadete</t>
  </si>
  <si>
    <t>Ranking Nacional, Espada Femenina, Cadete</t>
  </si>
  <si>
    <t>Ranking Nacional, Espada Masculina, Cadete</t>
  </si>
  <si>
    <t>Isabel Forest Chico</t>
  </si>
  <si>
    <t>Vera Rodriguez Ydrach</t>
  </si>
  <si>
    <t>Victoria Saponara Medina</t>
  </si>
  <si>
    <t>Carola P. Joa Alva</t>
  </si>
  <si>
    <t>RD</t>
  </si>
  <si>
    <t>Issac de Jesus Rivera</t>
  </si>
  <si>
    <t>Melvin Rivera Moreno</t>
  </si>
  <si>
    <t>Eriel M. Vializ Garcia</t>
  </si>
  <si>
    <t>May</t>
  </si>
  <si>
    <t>Ediel D. Oyola Pereira</t>
  </si>
  <si>
    <t>Onexis Rijo Hernandez</t>
  </si>
  <si>
    <t>Liam M. Vinfield</t>
  </si>
  <si>
    <t>Armando J. Ortiz Matias</t>
  </si>
  <si>
    <t>Kevin J. Diaz Ortiz</t>
  </si>
  <si>
    <t>Jose R. Martinez Morales</t>
  </si>
  <si>
    <t>Jaykob J. Pabon Velez</t>
  </si>
  <si>
    <t>Fernando Abdiel Rodriguez Velez</t>
  </si>
  <si>
    <t>COODEP</t>
  </si>
  <si>
    <t>Karelys E. Santiago de Jesus</t>
  </si>
  <si>
    <t>Bryanna J. Sanchez Ramos</t>
  </si>
  <si>
    <t>TNR # 2 Carolina 25/10/25</t>
  </si>
  <si>
    <t>Lianxis Suarez</t>
  </si>
  <si>
    <t>TNR #3 Carolina 22/11/25</t>
  </si>
  <si>
    <t>Dhruv Mattoo</t>
  </si>
  <si>
    <t>TMFC</t>
  </si>
  <si>
    <t>TNR #3 Salinas 22/11/25</t>
  </si>
  <si>
    <t>TNR #3 Salina 22/11/25</t>
  </si>
  <si>
    <t>Dorimar Colon Rivera</t>
  </si>
  <si>
    <t>TNR #3 Salina 23/11/25</t>
  </si>
  <si>
    <t>TNR #2 , Carolina 26/10/25</t>
  </si>
  <si>
    <t xml:space="preserve">TNR #3 Salina 23/11/25 </t>
  </si>
  <si>
    <t>TNR #2, Carolina 25/10/25</t>
  </si>
  <si>
    <t>TNR #2, Carolina 26/10/25</t>
  </si>
  <si>
    <t>TNR #4 Salinas 6/12/25</t>
  </si>
  <si>
    <t>TNR #4 Salinas 7/12/25</t>
  </si>
  <si>
    <t>Copa del Mundo Costa Rica 14/11/25</t>
  </si>
  <si>
    <t>Competencias Internacionales</t>
  </si>
  <si>
    <t xml:space="preserve">Camapeonato Nacional </t>
  </si>
  <si>
    <t>Kristian M. Perez Fuentes</t>
  </si>
  <si>
    <t xml:space="preserve">Camapeonato Nacional 2025 </t>
  </si>
  <si>
    <t>TNR #5 Mayaguez 01/02/2026</t>
  </si>
  <si>
    <t>Ian Alejandro Sanchez Gonzalez</t>
  </si>
  <si>
    <t>TNR #5 Mayaguez 31/01/2026</t>
  </si>
  <si>
    <t>TNR #5 Myaguez 31/01/2026</t>
  </si>
  <si>
    <t>obtenido en una prueba, Si hay todabia ingualdad, se tendra en cuanta el segundo mejor lugar y asi sucesivamente"</t>
  </si>
  <si>
    <r>
      <t xml:space="preserve">Nota: Capitulo 8 del Reglamneto de organzacion de competencias, inciso o.102.3, texto del reglamento FIE  " </t>
    </r>
    <r>
      <rPr>
        <b/>
        <i/>
        <sz val="11"/>
        <color rgb="FFFF0000"/>
        <rFont val="Calibri"/>
        <family val="2"/>
        <scheme val="minor"/>
      </rPr>
      <t xml:space="preserve">En caso de de ingualdad de puntos, se tendra en cuenta, para establecer la clasificacion, el mejor lugar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</si>
</sst>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RUE&quot;;&quot;TRUE&quot;;&quot;FALSE&quot;"/>
    <numFmt numFmtId="165" formatCode="&quot;VERDADERO&quot;;&quot;VERDADERO&quot;;&quot;FALSO&quot;"/>
  </numFmts>
  <fonts count="2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trike/>
      <sz val="10"/>
      <color rgb="FFFF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onstantia"/>
      <family val="1"/>
      <charset val="1"/>
    </font>
    <font>
      <sz val="11"/>
      <color theme="1"/>
      <name val="Calibri"/>
      <family val="2"/>
      <charset val="1"/>
      <scheme val="minor"/>
    </font>
    <font>
      <sz val="10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charset val="1"/>
    </font>
    <font>
      <strike/>
      <sz val="10"/>
      <color rgb="FFFF0000"/>
      <name val="Calibri"/>
      <family val="2"/>
    </font>
    <font>
      <strike/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8000"/>
      </patternFill>
    </fill>
    <fill>
      <patternFill patternType="solid">
        <fgColor rgb="FF81D41A"/>
        <bgColor rgb="FF969696"/>
      </patternFill>
    </fill>
    <fill>
      <patternFill patternType="solid">
        <fgColor rgb="FF92D050"/>
        <bgColor rgb="FFFF8080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61">
    <xf numFmtId="0" fontId="0" fillId="0" borderId="0" xfId="0"/>
    <xf numFmtId="0" fontId="4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 applyProtection="1"/>
    <xf numFmtId="0" fontId="0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164" fontId="0" fillId="0" borderId="7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164" fontId="9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 vertical="center"/>
    </xf>
    <xf numFmtId="0" fontId="0" fillId="0" borderId="7" xfId="0" applyFont="1" applyFill="1" applyBorder="1" applyAlignment="1" applyProtection="1"/>
    <xf numFmtId="0" fontId="0" fillId="0" borderId="7" xfId="0" applyFont="1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7" xfId="0" applyBorder="1"/>
    <xf numFmtId="0" fontId="10" fillId="0" borderId="7" xfId="0" applyFont="1" applyBorder="1" applyAlignment="1" applyProtection="1"/>
    <xf numFmtId="164" fontId="11" fillId="0" borderId="7" xfId="0" applyNumberFormat="1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</xf>
    <xf numFmtId="0" fontId="0" fillId="0" borderId="7" xfId="0" applyBorder="1" applyAlignment="1" applyProtection="1"/>
    <xf numFmtId="0" fontId="5" fillId="0" borderId="7" xfId="0" applyFont="1" applyFill="1" applyBorder="1" applyAlignment="1" applyProtection="1">
      <alignment horizontal="center" vertical="center" wrapText="1"/>
    </xf>
    <xf numFmtId="165" fontId="12" fillId="0" borderId="7" xfId="0" applyNumberFormat="1" applyFont="1" applyBorder="1" applyAlignment="1" applyProtection="1">
      <alignment horizontal="center"/>
    </xf>
    <xf numFmtId="0" fontId="0" fillId="0" borderId="7" xfId="0" applyFill="1" applyBorder="1" applyAlignment="1" applyProtection="1"/>
    <xf numFmtId="10" fontId="0" fillId="0" borderId="7" xfId="0" applyNumberFormat="1" applyFont="1" applyBorder="1" applyAlignment="1" applyProtection="1"/>
    <xf numFmtId="10" fontId="0" fillId="0" borderId="7" xfId="0" applyNumberFormat="1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0" fillId="0" borderId="7" xfId="0" applyFont="1" applyBorder="1" applyAlignment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7" xfId="0" applyFont="1" applyBorder="1" applyAlignment="1">
      <alignment horizontal="center"/>
    </xf>
    <xf numFmtId="164" fontId="11" fillId="0" borderId="7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0" fillId="0" borderId="7" xfId="0" applyFill="1" applyBorder="1" applyAlignment="1">
      <alignment horizontal="center"/>
    </xf>
    <xf numFmtId="164" fontId="0" fillId="0" borderId="7" xfId="0" applyNumberFormat="1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horizontal="center"/>
    </xf>
    <xf numFmtId="0" fontId="17" fillId="0" borderId="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 applyProtection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Border="1" applyAlignment="1" applyProtection="1">
      <alignment horizontal="center"/>
    </xf>
    <xf numFmtId="164" fontId="16" fillId="0" borderId="7" xfId="0" applyNumberFormat="1" applyFont="1" applyBorder="1" applyAlignment="1" applyProtection="1">
      <alignment horizontal="center"/>
    </xf>
    <xf numFmtId="0" fontId="16" fillId="0" borderId="7" xfId="0" applyFont="1" applyBorder="1" applyAlignment="1">
      <alignment horizontal="center"/>
    </xf>
    <xf numFmtId="1" fontId="20" fillId="0" borderId="7" xfId="0" applyNumberFormat="1" applyFont="1" applyBorder="1" applyAlignment="1" applyProtection="1">
      <alignment horizontal="center"/>
    </xf>
    <xf numFmtId="0" fontId="21" fillId="0" borderId="7" xfId="0" applyFont="1" applyBorder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0" fontId="22" fillId="0" borderId="7" xfId="0" applyFont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8" xfId="0" applyFont="1" applyFill="1" applyBorder="1" applyAlignment="1" applyProtection="1"/>
    <xf numFmtId="0" fontId="0" fillId="0" borderId="18" xfId="0" applyFont="1" applyFill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/>
    </xf>
    <xf numFmtId="164" fontId="0" fillId="0" borderId="18" xfId="0" applyNumberFormat="1" applyFont="1" applyBorder="1" applyAlignment="1" applyProtection="1">
      <alignment horizontal="center"/>
    </xf>
    <xf numFmtId="0" fontId="16" fillId="0" borderId="18" xfId="0" applyFont="1" applyBorder="1" applyAlignment="1">
      <alignment horizontal="center"/>
    </xf>
    <xf numFmtId="164" fontId="16" fillId="0" borderId="18" xfId="0" applyNumberFormat="1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19" fillId="0" borderId="18" xfId="0" applyFont="1" applyBorder="1" applyAlignment="1">
      <alignment horizontal="center"/>
    </xf>
    <xf numFmtId="1" fontId="9" fillId="0" borderId="18" xfId="0" applyNumberFormat="1" applyFont="1" applyBorder="1" applyAlignment="1" applyProtection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Border="1" applyAlignment="1" applyProtection="1"/>
    <xf numFmtId="0" fontId="0" fillId="0" borderId="20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164" fontId="16" fillId="0" borderId="20" xfId="0" applyNumberFormat="1" applyFont="1" applyBorder="1" applyAlignment="1" applyProtection="1">
      <alignment horizontal="center"/>
    </xf>
    <xf numFmtId="164" fontId="0" fillId="0" borderId="20" xfId="0" applyNumberFormat="1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1" fontId="9" fillId="0" borderId="21" xfId="0" applyNumberFormat="1" applyFont="1" applyBorder="1" applyAlignment="1" applyProtection="1">
      <alignment horizontal="center"/>
    </xf>
    <xf numFmtId="0" fontId="0" fillId="0" borderId="22" xfId="0" applyBorder="1" applyAlignment="1">
      <alignment horizontal="center"/>
    </xf>
    <xf numFmtId="1" fontId="9" fillId="0" borderId="23" xfId="0" applyNumberFormat="1" applyFont="1" applyBorder="1" applyAlignment="1" applyProtection="1">
      <alignment horizontal="center"/>
    </xf>
    <xf numFmtId="0" fontId="0" fillId="0" borderId="24" xfId="0" applyBorder="1" applyAlignment="1">
      <alignment horizontal="center"/>
    </xf>
    <xf numFmtId="0" fontId="0" fillId="0" borderId="25" xfId="0" applyFont="1" applyBorder="1" applyAlignment="1" applyProtection="1"/>
    <xf numFmtId="0" fontId="0" fillId="0" borderId="25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164" fontId="16" fillId="0" borderId="25" xfId="0" applyNumberFormat="1" applyFont="1" applyBorder="1" applyAlignment="1" applyProtection="1">
      <alignment horizontal="center"/>
    </xf>
    <xf numFmtId="164" fontId="0" fillId="0" borderId="25" xfId="0" applyNumberFormat="1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</xf>
    <xf numFmtId="1" fontId="9" fillId="0" borderId="26" xfId="0" applyNumberFormat="1" applyFont="1" applyBorder="1" applyAlignment="1" applyProtection="1">
      <alignment horizontal="center"/>
    </xf>
    <xf numFmtId="164" fontId="11" fillId="0" borderId="18" xfId="0" applyNumberFormat="1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left"/>
    </xf>
    <xf numFmtId="164" fontId="11" fillId="0" borderId="20" xfId="0" applyNumberFormat="1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164" fontId="11" fillId="0" borderId="25" xfId="0" applyNumberFormat="1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0" fontId="21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21" fillId="0" borderId="18" xfId="0" applyFont="1" applyBorder="1" applyAlignment="1" applyProtection="1">
      <alignment horizontal="center"/>
    </xf>
    <xf numFmtId="0" fontId="10" fillId="0" borderId="20" xfId="0" applyFont="1" applyBorder="1" applyAlignment="1" applyProtection="1"/>
    <xf numFmtId="0" fontId="10" fillId="0" borderId="20" xfId="0" applyFont="1" applyBorder="1" applyAlignment="1" applyProtection="1">
      <alignment horizontal="center"/>
    </xf>
    <xf numFmtId="0" fontId="0" fillId="0" borderId="25" xfId="0" applyFont="1" applyFill="1" applyBorder="1" applyAlignment="1" applyProtection="1"/>
    <xf numFmtId="0" fontId="0" fillId="0" borderId="25" xfId="0" applyFont="1" applyFill="1" applyBorder="1" applyAlignment="1" applyProtection="1">
      <alignment horizontal="center"/>
    </xf>
    <xf numFmtId="0" fontId="16" fillId="0" borderId="25" xfId="0" applyFont="1" applyFill="1" applyBorder="1" applyAlignment="1" applyProtection="1">
      <alignment horizontal="center"/>
    </xf>
    <xf numFmtId="0" fontId="21" fillId="0" borderId="25" xfId="0" applyFont="1" applyBorder="1" applyAlignment="1" applyProtection="1">
      <alignment horizontal="center"/>
    </xf>
    <xf numFmtId="0" fontId="0" fillId="0" borderId="25" xfId="0" applyBorder="1" applyAlignment="1">
      <alignment horizontal="center"/>
    </xf>
    <xf numFmtId="0" fontId="0" fillId="0" borderId="20" xfId="0" applyFont="1" applyFill="1" applyBorder="1" applyAlignment="1" applyProtection="1"/>
    <xf numFmtId="0" fontId="11" fillId="0" borderId="20" xfId="0" applyFont="1" applyBorder="1" applyAlignment="1" applyProtection="1">
      <alignment horizontal="center"/>
    </xf>
    <xf numFmtId="0" fontId="22" fillId="0" borderId="20" xfId="0" applyFont="1" applyBorder="1" applyAlignment="1" applyProtection="1">
      <alignment horizontal="center"/>
    </xf>
    <xf numFmtId="0" fontId="0" fillId="3" borderId="5" xfId="0" applyFont="1" applyFill="1" applyBorder="1" applyAlignment="1" applyProtection="1">
      <alignment horizontal="center"/>
    </xf>
    <xf numFmtId="0" fontId="0" fillId="3" borderId="6" xfId="0" applyFont="1" applyFill="1" applyBorder="1" applyAlignment="1" applyProtection="1">
      <alignment horizontal="center"/>
    </xf>
    <xf numFmtId="0" fontId="0" fillId="3" borderId="14" xfId="0" applyFont="1" applyFill="1" applyBorder="1" applyAlignment="1" applyProtection="1">
      <alignment horizontal="center"/>
    </xf>
    <xf numFmtId="0" fontId="0" fillId="4" borderId="7" xfId="0" applyFont="1" applyFill="1" applyBorder="1" applyAlignment="1" applyProtection="1">
      <alignment horizontal="center"/>
    </xf>
    <xf numFmtId="0" fontId="1" fillId="0" borderId="1" xfId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2" xfId="2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left"/>
    </xf>
    <xf numFmtId="0" fontId="20" fillId="0" borderId="18" xfId="0" applyFont="1" applyBorder="1" applyAlignment="1" applyProtection="1">
      <alignment horizontal="center"/>
    </xf>
    <xf numFmtId="0" fontId="0" fillId="0" borderId="25" xfId="0" applyFill="1" applyBorder="1" applyAlignment="1" applyProtection="1"/>
    <xf numFmtId="0" fontId="20" fillId="0" borderId="25" xfId="0" applyFont="1" applyBorder="1" applyAlignment="1" applyProtection="1">
      <alignment horizontal="center"/>
    </xf>
    <xf numFmtId="1" fontId="9" fillId="0" borderId="25" xfId="0" applyNumberFormat="1" applyFont="1" applyBorder="1" applyAlignment="1" applyProtection="1">
      <alignment horizontal="center"/>
    </xf>
    <xf numFmtId="0" fontId="23" fillId="0" borderId="0" xfId="0" applyFont="1"/>
    <xf numFmtId="0" fontId="24" fillId="0" borderId="0" xfId="0" applyFont="1"/>
  </cellXfs>
  <cellStyles count="3">
    <cellStyle name="Normal" xfId="0" builtinId="0"/>
    <cellStyle name="Título 1" xfId="1" builtinId="16"/>
    <cellStyle name="Títu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6" sqref="N6:O6"/>
    </sheetView>
  </sheetViews>
  <sheetFormatPr baseColWidth="10" defaultRowHeight="14.4" x14ac:dyDescent="0.3"/>
  <cols>
    <col min="1" max="1" width="7.88671875" customWidth="1"/>
    <col min="2" max="2" width="28" customWidth="1"/>
    <col min="7" max="7" width="17.33203125" customWidth="1"/>
    <col min="8" max="8" width="12.109375" customWidth="1"/>
    <col min="14" max="14" width="12" customWidth="1"/>
    <col min="15" max="15" width="13.33203125" customWidth="1"/>
  </cols>
  <sheetData>
    <row r="1" spans="1:17" ht="20.399999999999999" thickBot="1" x14ac:dyDescent="0.4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7" ht="21" thickTop="1" thickBot="1" x14ac:dyDescent="0.45">
      <c r="A2" s="140" t="s">
        <v>49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144"/>
      <c r="J5" s="144"/>
      <c r="K5" s="59"/>
      <c r="L5" s="145" t="s">
        <v>87</v>
      </c>
      <c r="M5" s="146"/>
      <c r="N5" s="47"/>
      <c r="O5" s="3"/>
      <c r="P5" s="3"/>
      <c r="Q5" s="2"/>
    </row>
    <row r="6" spans="1:17" ht="15" thickBot="1" x14ac:dyDescent="0.35">
      <c r="B6" s="2"/>
      <c r="C6" s="2"/>
      <c r="D6" s="2"/>
      <c r="F6" s="136" t="s">
        <v>2</v>
      </c>
      <c r="G6" s="137"/>
      <c r="H6" s="138" t="s">
        <v>79</v>
      </c>
      <c r="I6" s="138"/>
      <c r="J6" s="138" t="s">
        <v>80</v>
      </c>
      <c r="K6" s="138"/>
      <c r="L6" s="139" t="s">
        <v>84</v>
      </c>
      <c r="M6" s="139"/>
      <c r="N6" s="138" t="s">
        <v>90</v>
      </c>
      <c r="O6" s="138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85">
        <v>1</v>
      </c>
      <c r="B8" s="86" t="s">
        <v>14</v>
      </c>
      <c r="C8" s="87" t="s">
        <v>15</v>
      </c>
      <c r="D8" s="88" t="s">
        <v>11</v>
      </c>
      <c r="E8" s="89">
        <v>2009</v>
      </c>
      <c r="F8" s="90">
        <v>2</v>
      </c>
      <c r="G8" s="91" t="str">
        <f t="shared" ref="G8" si="0">IF(F8=1,"32",IF(F8=2,"26",IF(F8=3,"20",IF(F8=4,"15",IF(F8=5,"13",IF(F8=6,"12",IF(F8=7,"11",IF(F8=8,"10",IF(F8=9,"8",IF(F8=10,"7",IF(F8=11,"6",IF(F8=12,"5",IF(F8=13,"4",IF(F8=14,"3",IF(F8=15,"2",IF(F8=16,"1"))))))))))))))))</f>
        <v>26</v>
      </c>
      <c r="H8" s="87">
        <v>1</v>
      </c>
      <c r="I8" s="92" t="str">
        <f t="shared" ref="I8" si="1">IF(H8=1,"32",IF(H8=2,"26",IF(H8=3,"20",IF(H8=4,"15",IF(H8=5,"13",IF(H8=6,"12",IF(H8=7,"11",IF(H8=8,"10",IF(H8=9,"8",IF(H8=10,"7",IF(H8=11,"6",IF(H8=12,"5",IF(H8=13,"4",IF(H8=14,"3",IF(H8=15,"2",IF(H8=16,"1"))))))))))))))))</f>
        <v>32</v>
      </c>
      <c r="J8" s="87">
        <v>1</v>
      </c>
      <c r="K8" s="92" t="str">
        <f t="shared" ref="K8" si="2">IF(J8=1,"32",IF(J8=2,"26",IF(J8=3,"20",IF(J8=4,"15",IF(J8=5,"13",IF(J8=6,"12",IF(J8=7,"11",IF(J8=8,"10",IF(J8=9,"8",IF(J8=10,"7",IF(J8=11,"6",IF(J8=12,"5",IF(J8=13,"4",IF(J8=14,"3",IF(J8=15,"2",IF(J8=16,"1"))))))))))))))))</f>
        <v>32</v>
      </c>
      <c r="L8" s="93">
        <v>1</v>
      </c>
      <c r="M8" s="94" t="str">
        <f t="shared" ref="M8" si="3">IF(L8=1,"64",IF(L8=2,"52",IF(L8=3,"40",IF(L8=4,"30",IF(L8=5,"26",IF(L8=6,"24",IF(L8=7,"22",IF(L8=8,"20",IF(L8=9,"16",IF(L8=10,"14",IF(L8=11,"12",IF(L8=12,"10",IF(L8=13,"8",IF(L8=14,"6",IF(L8=15,"4",IF(L8=16,"2"))))))))))))))))</f>
        <v>64</v>
      </c>
      <c r="N8" s="93">
        <v>1</v>
      </c>
      <c r="O8" s="92" t="str">
        <f t="shared" ref="O8" si="4">IF(N8=1,"32",IF(N8=2,"26",IF(N8=3,"20",IF(N8=4,"15",IF(N8=5,"13",IF(N8=6,"12",IF(N8=7,"11",IF(N8=8,"10",IF(N8=9,"8",IF(N8=10,"7",IF(N8=11,"6",IF(N8=12,"5",IF(N8=13,"4",IF(N8=14,"3",IF(N8=15,"2",IF(N8=16,"1"))))))))))))))))</f>
        <v>32</v>
      </c>
      <c r="P8" s="95">
        <f>I8+K8+M8+O8</f>
        <v>160</v>
      </c>
    </row>
    <row r="9" spans="1:17" x14ac:dyDescent="0.3">
      <c r="A9" s="96">
        <v>2</v>
      </c>
      <c r="B9" s="11" t="s">
        <v>17</v>
      </c>
      <c r="C9" s="12" t="s">
        <v>18</v>
      </c>
      <c r="D9" s="13" t="s">
        <v>11</v>
      </c>
      <c r="E9" s="12">
        <v>2010</v>
      </c>
      <c r="F9" s="66">
        <v>5</v>
      </c>
      <c r="G9" s="67" t="str">
        <f t="shared" ref="G9:G16" si="5">IF(F9=1,"32",IF(F9=2,"26",IF(F9=3,"20",IF(F9=4,"15",IF(F9=5,"13",IF(F9=6,"12",IF(F9=7,"11",IF(F9=8,"10",IF(F9=9,"8",IF(F9=10,"7",IF(F9=11,"6",IF(F9=12,"5",IF(F9=13,"4",IF(F9=14,"3",IF(F9=15,"2",IF(F9=16,"1"))))))))))))))))</f>
        <v>13</v>
      </c>
      <c r="H9" s="12">
        <v>2</v>
      </c>
      <c r="I9" s="15" t="str">
        <f t="shared" ref="I9:I16" si="6">IF(H9=1,"32",IF(H9=2,"26",IF(H9=3,"20",IF(H9=4,"15",IF(H9=5,"13",IF(H9=6,"12",IF(H9=7,"11",IF(H9=8,"10",IF(H9=9,"8",IF(H9=10,"7",IF(H9=11,"6",IF(H9=12,"5",IF(H9=13,"4",IF(H9=14,"3",IF(H9=15,"2",IF(H9=16,"1"))))))))))))))))</f>
        <v>26</v>
      </c>
      <c r="J9" s="12">
        <v>2</v>
      </c>
      <c r="K9" s="15" t="str">
        <f t="shared" ref="K9:K16" si="7">IF(J9=1,"32",IF(J9=2,"26",IF(J9=3,"20",IF(J9=4,"15",IF(J9=5,"13",IF(J9=6,"12",IF(J9=7,"11",IF(J9=8,"10",IF(J9=9,"8",IF(J9=10,"7",IF(J9=11,"6",IF(J9=12,"5",IF(J9=13,"4",IF(J9=14,"3",IF(J9=15,"2",IF(J9=16,"1"))))))))))))))))</f>
        <v>26</v>
      </c>
      <c r="L9" s="20">
        <v>2</v>
      </c>
      <c r="M9" s="16" t="str">
        <f t="shared" ref="M9:M16" si="8">IF(L9=1,"64",IF(L9=2,"52",IF(L9=3,"40",IF(L9=4,"30",IF(L9=5,"26",IF(L9=6,"24",IF(L9=7,"22",IF(L9=8,"20",IF(L9=9,"16",IF(L9=10,"14",IF(L9=11,"12",IF(L9=12,"10",IF(L9=13,"8",IF(L9=14,"6",IF(L9=15,"4",IF(L9=16,"2"))))))))))))))))</f>
        <v>52</v>
      </c>
      <c r="N9" s="62">
        <v>3</v>
      </c>
      <c r="O9" s="15" t="str">
        <f t="shared" ref="O9:O16" si="9">IF(N9=1,"32",IF(N9=2,"26",IF(N9=3,"20",IF(N9=4,"15",IF(N9=5,"13",IF(N9=6,"12",IF(N9=7,"11",IF(N9=8,"10",IF(N9=9,"8",IF(N9=10,"7",IF(N9=11,"6",IF(N9=12,"5",IF(N9=13,"4",IF(N9=14,"3",IF(N9=15,"2",IF(N9=16,"1"))))))))))))))))</f>
        <v>20</v>
      </c>
      <c r="P9" s="97">
        <f>I9+K9+M9+O9</f>
        <v>124</v>
      </c>
    </row>
    <row r="10" spans="1:17" x14ac:dyDescent="0.3">
      <c r="A10" s="96">
        <v>3</v>
      </c>
      <c r="B10" s="11" t="s">
        <v>12</v>
      </c>
      <c r="C10" s="12" t="s">
        <v>13</v>
      </c>
      <c r="D10" s="13" t="s">
        <v>11</v>
      </c>
      <c r="E10" s="14">
        <v>2009</v>
      </c>
      <c r="F10" s="12">
        <v>1</v>
      </c>
      <c r="G10" s="15" t="str">
        <f t="shared" si="5"/>
        <v>32</v>
      </c>
      <c r="H10" s="12">
        <v>3</v>
      </c>
      <c r="I10" s="15" t="str">
        <f t="shared" si="6"/>
        <v>20</v>
      </c>
      <c r="J10" s="12">
        <v>3</v>
      </c>
      <c r="K10" s="15" t="str">
        <f t="shared" si="7"/>
        <v>20</v>
      </c>
      <c r="L10" s="12">
        <v>3</v>
      </c>
      <c r="M10" s="16" t="str">
        <f t="shared" si="8"/>
        <v>40</v>
      </c>
      <c r="N10" s="19"/>
      <c r="O10" s="15" t="b">
        <f t="shared" si="9"/>
        <v>0</v>
      </c>
      <c r="P10" s="97">
        <f>G10+I10+K10+M10+O10</f>
        <v>112</v>
      </c>
    </row>
    <row r="11" spans="1:17" ht="15" thickBot="1" x14ac:dyDescent="0.35">
      <c r="A11" s="98">
        <v>4</v>
      </c>
      <c r="B11" s="99" t="s">
        <v>16</v>
      </c>
      <c r="C11" s="100" t="s">
        <v>24</v>
      </c>
      <c r="D11" s="101" t="s">
        <v>11</v>
      </c>
      <c r="E11" s="102">
        <v>2009</v>
      </c>
      <c r="F11" s="103">
        <v>3</v>
      </c>
      <c r="G11" s="104" t="str">
        <f t="shared" si="5"/>
        <v>20</v>
      </c>
      <c r="H11" s="100">
        <v>3</v>
      </c>
      <c r="I11" s="105" t="str">
        <f t="shared" si="6"/>
        <v>20</v>
      </c>
      <c r="J11" s="100">
        <v>3</v>
      </c>
      <c r="K11" s="105" t="str">
        <f t="shared" si="7"/>
        <v>20</v>
      </c>
      <c r="L11" s="100">
        <v>3</v>
      </c>
      <c r="M11" s="106" t="str">
        <f t="shared" si="8"/>
        <v>40</v>
      </c>
      <c r="N11" s="107">
        <v>3</v>
      </c>
      <c r="O11" s="105" t="str">
        <f t="shared" si="9"/>
        <v>20</v>
      </c>
      <c r="P11" s="108">
        <f>I11+K11+M11+O11</f>
        <v>100</v>
      </c>
    </row>
    <row r="12" spans="1:17" x14ac:dyDescent="0.3">
      <c r="A12" s="74">
        <v>5</v>
      </c>
      <c r="B12" s="75" t="s">
        <v>55</v>
      </c>
      <c r="C12" s="76" t="s">
        <v>24</v>
      </c>
      <c r="D12" s="77" t="s">
        <v>11</v>
      </c>
      <c r="E12" s="78">
        <v>2009</v>
      </c>
      <c r="F12" s="74">
        <v>3</v>
      </c>
      <c r="G12" s="79" t="str">
        <f t="shared" si="5"/>
        <v>20</v>
      </c>
      <c r="H12" s="80">
        <v>6</v>
      </c>
      <c r="I12" s="81" t="str">
        <f t="shared" si="6"/>
        <v>12</v>
      </c>
      <c r="J12" s="74">
        <v>5</v>
      </c>
      <c r="K12" s="79" t="str">
        <f t="shared" si="7"/>
        <v>13</v>
      </c>
      <c r="L12" s="74">
        <v>5</v>
      </c>
      <c r="M12" s="82" t="str">
        <f t="shared" si="8"/>
        <v>26</v>
      </c>
      <c r="N12" s="83">
        <v>2</v>
      </c>
      <c r="O12" s="79" t="str">
        <f t="shared" si="9"/>
        <v>26</v>
      </c>
      <c r="P12" s="84">
        <f>G12+K12+M12+O12</f>
        <v>85</v>
      </c>
    </row>
    <row r="13" spans="1:17" x14ac:dyDescent="0.3">
      <c r="A13" s="10">
        <v>6</v>
      </c>
      <c r="B13" s="11" t="s">
        <v>56</v>
      </c>
      <c r="C13" s="12" t="s">
        <v>18</v>
      </c>
      <c r="D13" s="13" t="s">
        <v>11</v>
      </c>
      <c r="E13" s="12">
        <v>2010</v>
      </c>
      <c r="F13" s="14">
        <v>6</v>
      </c>
      <c r="G13" s="15" t="str">
        <f t="shared" si="5"/>
        <v>12</v>
      </c>
      <c r="H13" s="14">
        <v>5</v>
      </c>
      <c r="I13" s="15" t="str">
        <f t="shared" si="6"/>
        <v>13</v>
      </c>
      <c r="J13" s="66">
        <v>7</v>
      </c>
      <c r="K13" s="67" t="str">
        <f t="shared" si="7"/>
        <v>11</v>
      </c>
      <c r="L13" s="12">
        <v>6</v>
      </c>
      <c r="M13" s="16" t="str">
        <f t="shared" si="8"/>
        <v>24</v>
      </c>
      <c r="N13" s="64">
        <v>5</v>
      </c>
      <c r="O13" s="15" t="str">
        <f t="shared" si="9"/>
        <v>13</v>
      </c>
      <c r="P13" s="27">
        <f>G13+I13+M13+O13</f>
        <v>62</v>
      </c>
    </row>
    <row r="14" spans="1:17" x14ac:dyDescent="0.3">
      <c r="A14" s="10">
        <v>7</v>
      </c>
      <c r="B14" s="21" t="s">
        <v>19</v>
      </c>
      <c r="C14" s="22" t="s">
        <v>18</v>
      </c>
      <c r="D14" s="13" t="s">
        <v>11</v>
      </c>
      <c r="E14" s="23">
        <v>2010</v>
      </c>
      <c r="F14" s="10">
        <v>10</v>
      </c>
      <c r="G14" s="15" t="str">
        <f t="shared" si="5"/>
        <v>7</v>
      </c>
      <c r="H14" s="10">
        <v>7</v>
      </c>
      <c r="I14" s="15" t="str">
        <f t="shared" si="6"/>
        <v>11</v>
      </c>
      <c r="J14" s="10">
        <v>6</v>
      </c>
      <c r="K14" s="15" t="str">
        <f t="shared" si="7"/>
        <v>12</v>
      </c>
      <c r="L14" s="10"/>
      <c r="M14" s="16" t="b">
        <f t="shared" si="8"/>
        <v>0</v>
      </c>
      <c r="N14" s="63"/>
      <c r="O14" s="15" t="b">
        <f t="shared" si="9"/>
        <v>0</v>
      </c>
      <c r="P14" s="27">
        <f>G14+I14+K14+M14+O14</f>
        <v>30</v>
      </c>
    </row>
    <row r="15" spans="1:17" x14ac:dyDescent="0.3">
      <c r="A15" s="10">
        <v>8</v>
      </c>
      <c r="B15" s="21" t="s">
        <v>57</v>
      </c>
      <c r="C15" s="22" t="s">
        <v>58</v>
      </c>
      <c r="D15" s="13" t="s">
        <v>11</v>
      </c>
      <c r="E15" s="23">
        <v>2010</v>
      </c>
      <c r="F15" s="44">
        <v>7</v>
      </c>
      <c r="G15" s="45" t="str">
        <f t="shared" si="5"/>
        <v>11</v>
      </c>
      <c r="H15" s="24"/>
      <c r="I15" s="15" t="b">
        <f t="shared" si="6"/>
        <v>0</v>
      </c>
      <c r="J15" s="10"/>
      <c r="K15" s="15" t="b">
        <f t="shared" si="7"/>
        <v>0</v>
      </c>
      <c r="L15" s="10"/>
      <c r="M15" s="16" t="b">
        <f t="shared" si="8"/>
        <v>0</v>
      </c>
      <c r="N15" s="63">
        <v>7</v>
      </c>
      <c r="O15" s="15" t="str">
        <f t="shared" si="9"/>
        <v>11</v>
      </c>
      <c r="P15" s="27">
        <f>G15+I15+K15+M15+O15</f>
        <v>22</v>
      </c>
    </row>
    <row r="16" spans="1:17" x14ac:dyDescent="0.3">
      <c r="A16" s="44">
        <v>9</v>
      </c>
      <c r="B16" s="21" t="s">
        <v>91</v>
      </c>
      <c r="C16" s="22" t="s">
        <v>13</v>
      </c>
      <c r="D16" s="29" t="s">
        <v>11</v>
      </c>
      <c r="E16" s="23">
        <v>2009</v>
      </c>
      <c r="F16" s="24"/>
      <c r="G16" s="45" t="b">
        <f t="shared" si="5"/>
        <v>0</v>
      </c>
      <c r="H16" s="24"/>
      <c r="I16" s="15" t="b">
        <f t="shared" si="6"/>
        <v>0</v>
      </c>
      <c r="J16" s="24"/>
      <c r="K16" s="15" t="b">
        <f t="shared" si="7"/>
        <v>0</v>
      </c>
      <c r="L16" s="24"/>
      <c r="M16" s="16" t="b">
        <f t="shared" si="8"/>
        <v>0</v>
      </c>
      <c r="N16" s="65">
        <v>6</v>
      </c>
      <c r="O16" s="15" t="str">
        <f t="shared" si="9"/>
        <v>12</v>
      </c>
      <c r="P16" s="27">
        <f>G16+I16+K16+M16+O16</f>
        <v>12</v>
      </c>
    </row>
  </sheetData>
  <sortState ref="B9:P16">
    <sortCondition descending="1" ref="P16"/>
  </sortState>
  <mergeCells count="11">
    <mergeCell ref="A1:P1"/>
    <mergeCell ref="A2:P2"/>
    <mergeCell ref="F4:G4"/>
    <mergeCell ref="F5:G5"/>
    <mergeCell ref="I5:J5"/>
    <mergeCell ref="L5:M5"/>
    <mergeCell ref="F6:G6"/>
    <mergeCell ref="H6:I6"/>
    <mergeCell ref="J6:K6"/>
    <mergeCell ref="L6:M6"/>
    <mergeCell ref="N6:O6"/>
  </mergeCells>
  <pageMargins left="0.7" right="0.7" top="0.75" bottom="0.75" header="0.3" footer="0.3"/>
  <ignoredErrors>
    <ignoredError sqref="P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pane xSplit="1" topLeftCell="B1" activePane="topRight" state="frozen"/>
      <selection pane="topRight" activeCell="I24" sqref="I24"/>
    </sheetView>
  </sheetViews>
  <sheetFormatPr baseColWidth="10" defaultRowHeight="14.4" x14ac:dyDescent="0.3"/>
  <cols>
    <col min="1" max="1" width="9.33203125" customWidth="1"/>
    <col min="2" max="2" width="24.44140625" customWidth="1"/>
    <col min="7" max="7" width="23.21875" customWidth="1"/>
    <col min="8" max="8" width="12.21875" customWidth="1"/>
    <col min="9" max="9" width="15.44140625" customWidth="1"/>
    <col min="11" max="11" width="8.44140625" customWidth="1"/>
    <col min="14" max="14" width="12" customWidth="1"/>
    <col min="15" max="15" width="15.21875" customWidth="1"/>
  </cols>
  <sheetData>
    <row r="1" spans="1:17" ht="18" thickBo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8.600000000000001" thickTop="1" thickBot="1" x14ac:dyDescent="0.4">
      <c r="A2" s="152" t="s">
        <v>48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48"/>
      <c r="J5" s="48"/>
      <c r="K5" s="47"/>
      <c r="L5" s="145" t="s">
        <v>87</v>
      </c>
      <c r="M5" s="146"/>
      <c r="N5" s="47"/>
      <c r="O5" s="3"/>
      <c r="P5" s="3"/>
      <c r="Q5" s="2"/>
    </row>
    <row r="6" spans="1:17" ht="15" thickBot="1" x14ac:dyDescent="0.35">
      <c r="B6" s="2"/>
      <c r="C6" s="2"/>
      <c r="D6" s="2"/>
      <c r="F6" s="136" t="s">
        <v>20</v>
      </c>
      <c r="G6" s="137"/>
      <c r="H6" s="138" t="s">
        <v>70</v>
      </c>
      <c r="I6" s="138"/>
      <c r="J6" s="138" t="s">
        <v>76</v>
      </c>
      <c r="K6" s="138"/>
      <c r="L6" s="139" t="s">
        <v>83</v>
      </c>
      <c r="M6" s="139"/>
      <c r="N6" s="139" t="s">
        <v>93</v>
      </c>
      <c r="O6" s="139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110">
        <v>1</v>
      </c>
      <c r="B8" s="111" t="s">
        <v>22</v>
      </c>
      <c r="C8" s="89" t="s">
        <v>18</v>
      </c>
      <c r="D8" s="87" t="s">
        <v>11</v>
      </c>
      <c r="E8" s="89">
        <v>2011</v>
      </c>
      <c r="F8" s="90">
        <v>2</v>
      </c>
      <c r="G8" s="91" t="str">
        <f t="shared" ref="G8:G15" si="0">IF(F8=1,"32",IF(F8=2,"26",IF(F8=3,"20",IF(F8=4,"15",IF(F8=5,"13",IF(F8=6,"12",IF(F8=7,"11",IF(F8=8,"10",IF(F8=9,"8",IF(F8=10,"7",IF(F8=11,"6",IF(F8=12,"5",IF(F8=13,"4",IF(F8=14,"3",IF(F8=15,"2",IF(F8=16,"1"))))))))))))))))</f>
        <v>26</v>
      </c>
      <c r="H8" s="89">
        <v>1</v>
      </c>
      <c r="I8" s="112" t="str">
        <f t="shared" ref="I8:I15" si="1">IF(H8=1,"32",IF(H8=2,"26",IF(H8=3,"20",IF(H8=4,"15",IF(H8=5,"13",IF(H8=6,"12",IF(H8=7,"11",IF(H8=8,"10",IF(H8=9,"8",IF(H8=10,"7",IF(H8=11,"6",IF(H8=12,"5",IF(H8=13,"4",IF(H8=14,"3",IF(H8=15,"2",IF(H8=16,"1"))))))))))))))))</f>
        <v>32</v>
      </c>
      <c r="J8" s="89">
        <v>2</v>
      </c>
      <c r="K8" s="112" t="str">
        <f t="shared" ref="K8:K15" si="2">IF(J8=1,"32",IF(J8=2,"26",IF(J8=3,"20",IF(J8=4,"15",IF(J8=5,"13",IF(J8=6,"12",IF(J8=7,"11",IF(J8=8,"10",IF(J8=9,"8",IF(J8=10,"7",IF(J8=11,"6",IF(J8=12,"5",IF(J8=13,"4",IF(J8=14,"3",IF(J8=15,"2",IF(J8=16,"1"))))))))))))))))</f>
        <v>26</v>
      </c>
      <c r="L8" s="89">
        <v>2</v>
      </c>
      <c r="M8" s="94" t="str">
        <f t="shared" ref="M8:M15" si="3">IF(L8=1,"64",IF(L8=2,"52",IF(L8=3,"40",IF(L8=4,"30",IF(L8=5,"26",IF(L8=6,"24",IF(L8=7,"22",IF(L8=8,"20",IF(L8=9,"16",IF(L8=10,"14",IF(L8=11,"12",IF(L8=12,"10",IF(L8=13,"8",IF(L8=14,"6",IF(L8=15,"4",IF(L8=16,"2"))))))))))))))))</f>
        <v>52</v>
      </c>
      <c r="N8" s="89">
        <v>1</v>
      </c>
      <c r="O8" s="112" t="str">
        <f t="shared" ref="O8:O15" si="4">IF(N8=1,"32",IF(N8=2,"26",IF(N8=3,"20",IF(N8=4,"15",IF(N8=5,"13",IF(N8=6,"12",IF(N8=7,"11",IF(N8=8,"10",IF(N8=9,"8",IF(N8=10,"7",IF(N8=11,"6",IF(N8=12,"5",IF(N8=13,"4",IF(N8=14,"3",IF(N8=15,"2",IF(N8=16,"1"))))))))))))))))</f>
        <v>32</v>
      </c>
      <c r="P8" s="95">
        <f>I8+K8+M8+O8</f>
        <v>142</v>
      </c>
    </row>
    <row r="9" spans="1:17" x14ac:dyDescent="0.3">
      <c r="A9" s="113">
        <v>2</v>
      </c>
      <c r="B9" s="25" t="s">
        <v>21</v>
      </c>
      <c r="C9" s="12" t="s">
        <v>13</v>
      </c>
      <c r="D9" s="12" t="s">
        <v>11</v>
      </c>
      <c r="E9" s="12">
        <v>2009</v>
      </c>
      <c r="F9" s="12">
        <v>1</v>
      </c>
      <c r="G9" s="26" t="str">
        <f t="shared" si="0"/>
        <v>32</v>
      </c>
      <c r="H9" s="19"/>
      <c r="I9" s="26" t="b">
        <f t="shared" si="1"/>
        <v>0</v>
      </c>
      <c r="J9" s="12">
        <v>1</v>
      </c>
      <c r="K9" s="26" t="str">
        <f t="shared" si="2"/>
        <v>32</v>
      </c>
      <c r="L9" s="12">
        <v>1</v>
      </c>
      <c r="M9" s="16" t="str">
        <f t="shared" si="3"/>
        <v>64</v>
      </c>
      <c r="N9" s="18"/>
      <c r="O9" s="26" t="b">
        <f t="shared" si="4"/>
        <v>0</v>
      </c>
      <c r="P9" s="97">
        <f>G9+I9+K9+P20+M9+O9</f>
        <v>142</v>
      </c>
    </row>
    <row r="10" spans="1:17" x14ac:dyDescent="0.3">
      <c r="A10" s="113">
        <v>3</v>
      </c>
      <c r="B10" s="31" t="s">
        <v>23</v>
      </c>
      <c r="C10" s="22" t="s">
        <v>24</v>
      </c>
      <c r="D10" s="12" t="s">
        <v>11</v>
      </c>
      <c r="E10" s="22">
        <v>2009</v>
      </c>
      <c r="F10" s="68">
        <v>3</v>
      </c>
      <c r="G10" s="67" t="str">
        <f t="shared" si="0"/>
        <v>20</v>
      </c>
      <c r="H10" s="10">
        <v>3</v>
      </c>
      <c r="I10" s="26" t="str">
        <f t="shared" si="1"/>
        <v>20</v>
      </c>
      <c r="J10" s="14">
        <v>3</v>
      </c>
      <c r="K10" s="26" t="str">
        <f t="shared" si="2"/>
        <v>20</v>
      </c>
      <c r="L10" s="14">
        <v>3</v>
      </c>
      <c r="M10" s="16" t="str">
        <f t="shared" si="3"/>
        <v>40</v>
      </c>
      <c r="N10" s="14">
        <v>2</v>
      </c>
      <c r="O10" s="26" t="str">
        <f t="shared" si="4"/>
        <v>26</v>
      </c>
      <c r="P10" s="97">
        <f>I10+K10+M10+O10</f>
        <v>106</v>
      </c>
    </row>
    <row r="11" spans="1:17" ht="15" thickBot="1" x14ac:dyDescent="0.35">
      <c r="A11" s="114">
        <v>4</v>
      </c>
      <c r="B11" s="156" t="s">
        <v>69</v>
      </c>
      <c r="C11" s="100" t="s">
        <v>18</v>
      </c>
      <c r="D11" s="100" t="s">
        <v>11</v>
      </c>
      <c r="E11" s="100">
        <v>2011</v>
      </c>
      <c r="F11" s="100"/>
      <c r="G11" s="115" t="b">
        <f>IF(F11=1,"32",IF(F11=2,"26",IF(F11=3,"20",IF(F11=4,"15",IF(F11=5,"13",IF(F11=6,"12",IF(F11=7,"11",IF(F11=8,"10",IF(F11=9,"8",IF(F11=10,"7",IF(F11=11,"6",IF(F11=12,"5",IF(F11=13,"4",IF(F11=14,"3",IF(F11=15,"2",IF(F11=16,"1"))))))))))))))))</f>
        <v>0</v>
      </c>
      <c r="H11" s="100">
        <v>2</v>
      </c>
      <c r="I11" s="115" t="str">
        <f>IF(H11=1,"32",IF(H11=2,"26",IF(H11=3,"20",IF(H11=4,"15",IF(H11=5,"13",IF(H11=6,"12",IF(H11=7,"11",IF(H11=8,"10",IF(H11=9,"8",IF(H11=10,"7",IF(H11=11,"6",IF(H11=12,"5",IF(H11=13,"4",IF(H11=14,"3",IF(H11=15,"2",IF(H11=16,"1"))))))))))))))))</f>
        <v>26</v>
      </c>
      <c r="J11" s="100">
        <v>3</v>
      </c>
      <c r="K11" s="115" t="str">
        <f>IF(J11=1,"32",IF(J11=2,"26",IF(J11=3,"20",IF(J11=4,"15",IF(J11=5,"13",IF(J11=6,"12",IF(J11=7,"11",IF(J11=8,"10",IF(J11=9,"8",IF(J11=10,"7",IF(J11=11,"6",IF(J11=12,"5",IF(J11=13,"4",IF(J11=14,"3",IF(J11=15,"2",IF(J11=16,"1"))))))))))))))))</f>
        <v>20</v>
      </c>
      <c r="L11" s="100">
        <v>3</v>
      </c>
      <c r="M11" s="106" t="str">
        <f>IF(L11=1,"64",IF(L11=2,"52",IF(L11=3,"40",IF(L11=4,"30",IF(L11=5,"26",IF(L11=6,"24",IF(L11=7,"22",IF(L11=8,"20",IF(L11=9,"16",IF(L11=10,"14",IF(L11=11,"12",IF(L11=12,"10",IF(L11=13,"8",IF(L11=14,"6",IF(L11=15,"4",IF(L11=16,"2"))))))))))))))))</f>
        <v>40</v>
      </c>
      <c r="N11" s="157"/>
      <c r="O11" s="115" t="b">
        <f>IF(N11=1,"32",IF(N11=2,"26",IF(N11=3,"20",IF(N11=4,"15",IF(N11=5,"13",IF(N11=6,"12",IF(N11=7,"11",IF(N11=8,"10",IF(N11=9,"8",IF(N11=10,"7",IF(N11=11,"6",IF(N11=12,"5",IF(N11=13,"4",IF(N11=14,"3",IF(N11=15,"2",IF(N11=16,"1"))))))))))))))))</f>
        <v>0</v>
      </c>
      <c r="P11" s="158">
        <f>G11+I11+K11+M11+O11</f>
        <v>86</v>
      </c>
    </row>
    <row r="12" spans="1:17" ht="15" thickBot="1" x14ac:dyDescent="0.35">
      <c r="A12" s="77">
        <v>5</v>
      </c>
      <c r="B12" s="154" t="s">
        <v>25</v>
      </c>
      <c r="C12" s="116" t="s">
        <v>18</v>
      </c>
      <c r="D12" s="116" t="s">
        <v>11</v>
      </c>
      <c r="E12" s="116">
        <v>2011</v>
      </c>
      <c r="F12" s="116">
        <v>3</v>
      </c>
      <c r="G12" s="109" t="str">
        <f>IF(F12=1,"32",IF(F12=2,"26",IF(F12=3,"20",IF(F12=4,"15",IF(F12=5,"13",IF(F12=6,"12",IF(F12=7,"11",IF(F12=8,"10",IF(F12=9,"8",IF(F12=10,"7",IF(F12=11,"6",IF(F12=12,"5",IF(F12=13,"4",IF(F12=14,"3",IF(F12=15,"2",IF(F12=16,"1"))))))))))))))))</f>
        <v>20</v>
      </c>
      <c r="H12" s="116">
        <v>3</v>
      </c>
      <c r="I12" s="109" t="str">
        <f>IF(H12=1,"32",IF(H12=2,"26",IF(H12=3,"20",IF(H12=4,"15",IF(H12=5,"13",IF(H12=6,"12",IF(H12=7,"11",IF(H12=8,"10",IF(H12=9,"8",IF(H12=10,"7",IF(H12=11,"6",IF(H12=12,"5",IF(H12=13,"4",IF(H12=14,"3",IF(H12=15,"2",IF(H12=16,"1"))))))))))))))))</f>
        <v>20</v>
      </c>
      <c r="J12" s="116"/>
      <c r="K12" s="109" t="b">
        <f>IF(J12=1,"32",IF(J12=2,"26",IF(J12=3,"20",IF(J12=4,"15",IF(J12=5,"13",IF(J12=6,"12",IF(J12=7,"11",IF(J12=8,"10",IF(J12=9,"8",IF(J12=10,"7",IF(J12=11,"6",IF(J12=12,"5",IF(J12=13,"4",IF(J12=14,"3",IF(J12=15,"2",IF(J12=16,"1"))))))))))))))))</f>
        <v>0</v>
      </c>
      <c r="L12" s="116">
        <v>5</v>
      </c>
      <c r="M12" s="82" t="str">
        <f>IF(L12=1,"64",IF(L12=2,"52",IF(L12=3,"40",IF(L12=4,"30",IF(L12=5,"26",IF(L12=6,"24",IF(L12=7,"22",IF(L12=8,"20",IF(L12=9,"16",IF(L12=10,"14",IF(L12=11,"12",IF(L12=12,"10",IF(L12=13,"8",IF(L12=14,"6",IF(L12=15,"4",IF(L12=16,"2"))))))))))))))))</f>
        <v>26</v>
      </c>
      <c r="N12" s="155">
        <v>3</v>
      </c>
      <c r="O12" s="109" t="str">
        <f>IF(N12=1,"32",IF(N12=2,"26",IF(N12=3,"20",IF(N12=4,"15",IF(N12=5,"13",IF(N12=6,"12",IF(N12=7,"11",IF(N12=8,"10",IF(N12=9,"8",IF(N12=10,"7",IF(N12=11,"6",IF(N12=12,"5",IF(N12=13,"4",IF(N12=14,"3",IF(N12=15,"2",IF(N12=16,"1"))))))))))))))))</f>
        <v>20</v>
      </c>
      <c r="P12" s="84">
        <f>G12+I12+K12+M12+O12</f>
        <v>86</v>
      </c>
    </row>
    <row r="13" spans="1:17" x14ac:dyDescent="0.3">
      <c r="A13" s="29">
        <v>6</v>
      </c>
      <c r="B13" s="11" t="s">
        <v>51</v>
      </c>
      <c r="C13" s="12" t="s">
        <v>13</v>
      </c>
      <c r="D13" s="12" t="s">
        <v>11</v>
      </c>
      <c r="E13" s="12">
        <v>2011</v>
      </c>
      <c r="F13" s="12">
        <v>5</v>
      </c>
      <c r="G13" s="26" t="str">
        <f t="shared" si="0"/>
        <v>13</v>
      </c>
      <c r="H13" s="12"/>
      <c r="I13" s="26" t="b">
        <f t="shared" si="1"/>
        <v>0</v>
      </c>
      <c r="J13" s="12">
        <v>5</v>
      </c>
      <c r="K13" s="26" t="str">
        <f t="shared" si="2"/>
        <v>13</v>
      </c>
      <c r="L13" s="12"/>
      <c r="M13" s="16" t="b">
        <f t="shared" si="3"/>
        <v>0</v>
      </c>
      <c r="N13" s="72">
        <v>3</v>
      </c>
      <c r="O13" s="26" t="str">
        <f t="shared" si="4"/>
        <v>20</v>
      </c>
      <c r="P13" s="27">
        <f>G13+I13+K13+M13+O13</f>
        <v>46</v>
      </c>
    </row>
    <row r="14" spans="1:17" x14ac:dyDescent="0.3">
      <c r="A14" s="29">
        <v>7</v>
      </c>
      <c r="B14" s="31" t="s">
        <v>77</v>
      </c>
      <c r="C14" s="23" t="s">
        <v>18</v>
      </c>
      <c r="D14" s="12" t="s">
        <v>11</v>
      </c>
      <c r="E14" s="23">
        <v>2012</v>
      </c>
      <c r="F14" s="24"/>
      <c r="G14" s="42" t="b">
        <f t="shared" si="0"/>
        <v>0</v>
      </c>
      <c r="H14" s="24"/>
      <c r="I14" s="26" t="b">
        <f t="shared" si="1"/>
        <v>0</v>
      </c>
      <c r="J14" s="10"/>
      <c r="K14" s="26" t="b">
        <f t="shared" si="2"/>
        <v>0</v>
      </c>
      <c r="L14" s="10">
        <v>6</v>
      </c>
      <c r="M14" s="16" t="str">
        <f t="shared" si="3"/>
        <v>24</v>
      </c>
      <c r="N14" s="10">
        <v>5</v>
      </c>
      <c r="O14" s="26" t="str">
        <f t="shared" si="4"/>
        <v>13</v>
      </c>
      <c r="P14" s="27">
        <f>G14+I14+K14+M14+O14</f>
        <v>37</v>
      </c>
    </row>
    <row r="15" spans="1:17" x14ac:dyDescent="0.3">
      <c r="A15" s="29">
        <v>8</v>
      </c>
      <c r="B15" s="31" t="s">
        <v>50</v>
      </c>
      <c r="C15" s="23" t="s">
        <v>13</v>
      </c>
      <c r="D15" s="12" t="s">
        <v>11</v>
      </c>
      <c r="E15" s="23">
        <v>2010</v>
      </c>
      <c r="F15" s="23">
        <v>6</v>
      </c>
      <c r="G15" s="42" t="str">
        <f t="shared" si="0"/>
        <v>12</v>
      </c>
      <c r="H15" s="24"/>
      <c r="I15" s="26" t="b">
        <f t="shared" si="1"/>
        <v>0</v>
      </c>
      <c r="J15" s="10"/>
      <c r="K15" s="26" t="b">
        <f t="shared" si="2"/>
        <v>0</v>
      </c>
      <c r="L15" s="10"/>
      <c r="M15" s="16" t="b">
        <f t="shared" si="3"/>
        <v>0</v>
      </c>
      <c r="N15" s="10"/>
      <c r="O15" s="26" t="b">
        <f t="shared" si="4"/>
        <v>0</v>
      </c>
      <c r="P15" s="27">
        <f>G15+I15+K15+M15+O15</f>
        <v>12</v>
      </c>
    </row>
    <row r="17" spans="1:16" ht="18.600000000000001" thickBot="1" x14ac:dyDescent="0.4">
      <c r="F17" s="151" t="s">
        <v>86</v>
      </c>
      <c r="G17" s="151"/>
      <c r="H17" s="151"/>
      <c r="I17" s="151"/>
      <c r="J17" s="151"/>
      <c r="K17" s="151"/>
      <c r="L17" s="151"/>
      <c r="M17" s="151"/>
      <c r="N17" s="151"/>
    </row>
    <row r="18" spans="1:16" ht="15" thickBot="1" x14ac:dyDescent="0.35">
      <c r="F18" s="147" t="s">
        <v>85</v>
      </c>
      <c r="G18" s="148"/>
      <c r="H18" s="149"/>
      <c r="I18" s="150"/>
    </row>
    <row r="19" spans="1:16" x14ac:dyDescent="0.3">
      <c r="F19" s="56" t="s">
        <v>8</v>
      </c>
      <c r="G19" s="57" t="s">
        <v>9</v>
      </c>
      <c r="H19" s="56" t="s">
        <v>8</v>
      </c>
      <c r="I19" s="57" t="s">
        <v>9</v>
      </c>
      <c r="J19" s="56" t="s">
        <v>8</v>
      </c>
      <c r="K19" s="57" t="s">
        <v>9</v>
      </c>
      <c r="L19" s="56" t="s">
        <v>8</v>
      </c>
      <c r="M19" s="57" t="s">
        <v>9</v>
      </c>
      <c r="N19" s="56" t="s">
        <v>8</v>
      </c>
      <c r="O19" s="57" t="s">
        <v>9</v>
      </c>
      <c r="P19" s="49" t="s">
        <v>10</v>
      </c>
    </row>
    <row r="20" spans="1:16" x14ac:dyDescent="0.3">
      <c r="A20" s="10">
        <v>1</v>
      </c>
      <c r="B20" s="25" t="s">
        <v>21</v>
      </c>
      <c r="C20" s="12" t="s">
        <v>13</v>
      </c>
      <c r="D20" s="12" t="s">
        <v>11</v>
      </c>
      <c r="E20" s="12">
        <v>2009</v>
      </c>
      <c r="F20" s="50">
        <v>7</v>
      </c>
      <c r="G20" s="50">
        <v>14</v>
      </c>
      <c r="H20" s="68">
        <v>22</v>
      </c>
      <c r="I20" s="68">
        <v>4</v>
      </c>
      <c r="J20" s="24"/>
      <c r="K20" s="24"/>
      <c r="L20" s="24"/>
      <c r="M20" s="24"/>
      <c r="N20" s="24"/>
      <c r="O20" s="24"/>
      <c r="P20" s="58">
        <f>G20</f>
        <v>14</v>
      </c>
    </row>
    <row r="21" spans="1:16" x14ac:dyDescent="0.3">
      <c r="F21" s="51"/>
      <c r="G21" s="52"/>
      <c r="H21" s="53"/>
      <c r="I21" s="53"/>
      <c r="J21" s="54"/>
      <c r="K21" s="54"/>
      <c r="L21" s="54"/>
      <c r="M21" s="54"/>
      <c r="N21" s="54"/>
      <c r="O21" s="54"/>
      <c r="P21" s="55"/>
    </row>
    <row r="22" spans="1:16" x14ac:dyDescent="0.3">
      <c r="B22" s="159" t="s">
        <v>95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</row>
    <row r="23" spans="1:16" x14ac:dyDescent="0.3">
      <c r="B23" s="160" t="s">
        <v>94</v>
      </c>
      <c r="C23" s="160"/>
      <c r="D23" s="160"/>
      <c r="E23" s="160"/>
      <c r="F23" s="160"/>
      <c r="G23" s="160"/>
      <c r="H23" s="160"/>
      <c r="I23" s="159"/>
      <c r="J23" s="159"/>
      <c r="K23" s="159"/>
      <c r="L23" s="159"/>
      <c r="M23" s="159"/>
      <c r="N23" s="159"/>
    </row>
  </sheetData>
  <sortState ref="B8:P15">
    <sortCondition descending="1" ref="P15"/>
  </sortState>
  <mergeCells count="13">
    <mergeCell ref="F18:G18"/>
    <mergeCell ref="H18:I18"/>
    <mergeCell ref="F17:N17"/>
    <mergeCell ref="L5:M5"/>
    <mergeCell ref="A1:P1"/>
    <mergeCell ref="A2:P2"/>
    <mergeCell ref="F4:G4"/>
    <mergeCell ref="F5:G5"/>
    <mergeCell ref="F6:G6"/>
    <mergeCell ref="H6:I6"/>
    <mergeCell ref="J6:K6"/>
    <mergeCell ref="L6:M6"/>
    <mergeCell ref="N6:O6"/>
  </mergeCells>
  <pageMargins left="0.7" right="0.7" top="0.75" bottom="0.75" header="0.3" footer="0.3"/>
  <pageSetup orientation="portrait" r:id="rId1"/>
  <ignoredErrors>
    <ignoredError sqref="P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O13" sqref="O13"/>
    </sheetView>
  </sheetViews>
  <sheetFormatPr baseColWidth="10" defaultRowHeight="14.4" x14ac:dyDescent="0.3"/>
  <cols>
    <col min="2" max="2" width="19.88671875" customWidth="1"/>
    <col min="13" max="13" width="12.109375" customWidth="1"/>
    <col min="15" max="15" width="16.21875" customWidth="1"/>
  </cols>
  <sheetData>
    <row r="1" spans="1:17" ht="18" thickBo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8.600000000000001" thickTop="1" thickBot="1" x14ac:dyDescent="0.4">
      <c r="A2" s="152" t="s">
        <v>47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144"/>
      <c r="J5" s="144"/>
      <c r="K5" s="153"/>
      <c r="L5" s="153"/>
      <c r="M5" s="145" t="s">
        <v>87</v>
      </c>
      <c r="N5" s="146"/>
      <c r="O5" s="3"/>
      <c r="P5" s="3"/>
      <c r="Q5" s="2"/>
    </row>
    <row r="6" spans="1:17" ht="15" thickBot="1" x14ac:dyDescent="0.35">
      <c r="B6" s="2"/>
      <c r="C6" s="2"/>
      <c r="D6" s="2"/>
      <c r="F6" s="136" t="s">
        <v>2</v>
      </c>
      <c r="G6" s="137"/>
      <c r="H6" s="138" t="s">
        <v>82</v>
      </c>
      <c r="I6" s="138"/>
      <c r="J6" s="138" t="s">
        <v>78</v>
      </c>
      <c r="K6" s="138"/>
      <c r="L6" s="138" t="s">
        <v>84</v>
      </c>
      <c r="M6" s="138"/>
      <c r="N6" s="138" t="s">
        <v>92</v>
      </c>
      <c r="O6" s="138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13"/>
      <c r="B8" s="32"/>
      <c r="C8" s="33"/>
      <c r="D8" s="33"/>
      <c r="E8" s="14"/>
      <c r="F8" s="14"/>
      <c r="G8" s="26"/>
      <c r="H8" s="28"/>
      <c r="I8" s="18"/>
      <c r="J8" s="14"/>
      <c r="K8" s="16"/>
      <c r="L8" s="28"/>
      <c r="M8" s="18"/>
      <c r="N8" s="28"/>
      <c r="O8" s="34"/>
      <c r="P8" s="17"/>
    </row>
    <row r="9" spans="1:17" x14ac:dyDescent="0.3">
      <c r="A9" s="13"/>
      <c r="B9" s="25"/>
      <c r="C9" s="12"/>
      <c r="D9" s="13"/>
      <c r="E9" s="12"/>
      <c r="F9" s="12"/>
      <c r="G9" s="26"/>
      <c r="H9" s="12"/>
      <c r="I9" s="35"/>
      <c r="J9" s="12"/>
      <c r="K9" s="19"/>
      <c r="L9" s="18"/>
      <c r="M9" s="18"/>
      <c r="N9" s="28"/>
      <c r="O9" s="34"/>
      <c r="P9" s="17"/>
    </row>
    <row r="10" spans="1:17" x14ac:dyDescent="0.3">
      <c r="A10" s="13"/>
      <c r="B10" s="25"/>
      <c r="C10" s="12"/>
      <c r="D10" s="13"/>
      <c r="E10" s="12"/>
      <c r="F10" s="12"/>
      <c r="G10" s="26"/>
      <c r="H10" s="12"/>
      <c r="I10" s="16"/>
      <c r="J10" s="12"/>
      <c r="K10" s="16"/>
      <c r="L10" s="19"/>
      <c r="M10" s="19"/>
      <c r="N10" s="28"/>
      <c r="O10" s="34"/>
      <c r="P10" s="17"/>
    </row>
  </sheetData>
  <mergeCells count="12">
    <mergeCell ref="A1:P1"/>
    <mergeCell ref="A2:P2"/>
    <mergeCell ref="F4:G4"/>
    <mergeCell ref="F5:G5"/>
    <mergeCell ref="I5:J5"/>
    <mergeCell ref="K5:L5"/>
    <mergeCell ref="M5:N5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O19" sqref="O19"/>
    </sheetView>
  </sheetViews>
  <sheetFormatPr baseColWidth="10" defaultRowHeight="14.4" x14ac:dyDescent="0.3"/>
  <cols>
    <col min="1" max="1" width="8.44140625" customWidth="1"/>
    <col min="2" max="2" width="26.5546875" customWidth="1"/>
    <col min="11" max="11" width="10.5546875" customWidth="1"/>
    <col min="14" max="14" width="15.33203125" customWidth="1"/>
  </cols>
  <sheetData>
    <row r="1" spans="1:17" ht="18" thickBo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8.600000000000001" thickTop="1" thickBot="1" x14ac:dyDescent="0.4">
      <c r="A2" s="152" t="s">
        <v>46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144"/>
      <c r="J5" s="144"/>
      <c r="K5" s="59"/>
      <c r="L5" s="145" t="s">
        <v>87</v>
      </c>
      <c r="M5" s="146"/>
      <c r="N5" s="47"/>
      <c r="O5" s="3"/>
      <c r="P5" s="3"/>
      <c r="Q5" s="2"/>
    </row>
    <row r="6" spans="1:17" ht="15" thickBot="1" x14ac:dyDescent="0.35">
      <c r="B6" s="2"/>
      <c r="C6" s="2"/>
      <c r="D6" s="2"/>
      <c r="F6" s="136" t="s">
        <v>20</v>
      </c>
      <c r="G6" s="137"/>
      <c r="H6" s="138" t="s">
        <v>81</v>
      </c>
      <c r="I6" s="138"/>
      <c r="J6" s="138" t="s">
        <v>75</v>
      </c>
      <c r="K6" s="138"/>
      <c r="L6" s="138" t="s">
        <v>84</v>
      </c>
      <c r="M6" s="138"/>
      <c r="N6" s="138" t="s">
        <v>90</v>
      </c>
      <c r="O6" s="138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110">
        <v>1</v>
      </c>
      <c r="B8" s="86" t="s">
        <v>30</v>
      </c>
      <c r="C8" s="89" t="s">
        <v>18</v>
      </c>
      <c r="D8" s="88" t="s">
        <v>11</v>
      </c>
      <c r="E8" s="89">
        <v>2011</v>
      </c>
      <c r="F8" s="89">
        <v>3</v>
      </c>
      <c r="G8" s="93" t="str">
        <f t="shared" ref="G8:G17" si="0">IF(F8=1,"32",IF(F8=2,"26",IF(F8=3,"20",IF(F8=4,"15",IF(F8=5,"13",IF(F8=6,"12",IF(F8=7,"11",IF(F8=8,"10",IF(F8=9,"8",IF(F8=10,"7",IF(F8=11,"6",IF(F8=12,"5",IF(F8=13,"4",IF(F8=14,"3",IF(F8=15,"2",IF(F8=16,"1"))))))))))))))))</f>
        <v>20</v>
      </c>
      <c r="H8" s="90">
        <v>2</v>
      </c>
      <c r="I8" s="120" t="str">
        <f t="shared" ref="I8:I17" si="1">IF(H8=1,"32",IF(H8=2,"26",IF(H8=3,"20",IF(H8=4,"15",IF(H8=5,"13",IF(H8=6,"12",IF(H8=7,"11",IF(H8=8,"10",IF(H8=9,"8",IF(H8=10,"7",IF(H8=11,"6",IF(H8=12,"5",IF(H8=13,"4",IF(H8=14,"3",IF(H8=15,"2",IF(H8=16,"1"))))))))))))))))</f>
        <v>26</v>
      </c>
      <c r="J8" s="121">
        <v>2</v>
      </c>
      <c r="K8" s="93" t="str">
        <f t="shared" ref="K8:K17" si="2">IF(J8=1,"32",IF(J8=2,"26",IF(J8=3,"20",IF(J8=4,"15",IF(J8=5,"13",IF(J8=6,"12",IF(J8=7,"11",IF(J8=8,"10",IF(J8=9,"8",IF(J8=10,"7",IF(J8=11,"6",IF(J8=12,"5",IF(J8=13,"4",IF(J8=14,"3",IF(J8=15,"2",IF(J8=16,"1"))))))))))))))))</f>
        <v>26</v>
      </c>
      <c r="L8" s="121">
        <v>1</v>
      </c>
      <c r="M8" s="94" t="str">
        <f t="shared" ref="M8:M17" si="3">IF(L8=1,"64",IF(L8=2,"52",IF(L8=3,"40",IF(L8=4,"30",IF(L8=5,"26",IF(L8=6,"24",IF(L8=7,"22",IF(L8=8,"20",IF(L8=9,"16",IF(L8=10,"14",IF(L8=11,"12",IF(L8=12,"10",IF(L8=13,"8",IF(L8=14,"6",IF(L8=15,"4",IF(L8=16,"2"))))))))))))))))</f>
        <v>64</v>
      </c>
      <c r="N8" s="121">
        <v>2</v>
      </c>
      <c r="O8" s="93" t="str">
        <f t="shared" ref="O8:O17" si="4">IF(N8=1,"32",IF(N8=2,"26",IF(N8=3,"20",IF(N8=4,"15",IF(N8=5,"13",IF(N8=6,"12",IF(N8=7,"11",IF(N8=8,"10",IF(N8=9,"8",IF(N8=10,"7",IF(N8=11,"6",IF(N8=12,"5",IF(N8=13,"4",IF(N8=14,"3",IF(N8=15,"2",IF(N8=16,"1"))))))))))))))))</f>
        <v>26</v>
      </c>
      <c r="P8" s="122">
        <f>G8+K8+M8+O8</f>
        <v>136</v>
      </c>
    </row>
    <row r="9" spans="1:17" x14ac:dyDescent="0.3">
      <c r="A9" s="113">
        <v>2</v>
      </c>
      <c r="B9" s="36" t="s">
        <v>28</v>
      </c>
      <c r="C9" s="37" t="s">
        <v>26</v>
      </c>
      <c r="D9" s="13" t="s">
        <v>11</v>
      </c>
      <c r="E9" s="37">
        <v>2011</v>
      </c>
      <c r="F9" s="37">
        <v>2</v>
      </c>
      <c r="G9" s="19" t="str">
        <f t="shared" si="0"/>
        <v>26</v>
      </c>
      <c r="H9" s="46">
        <v>3</v>
      </c>
      <c r="I9" s="19" t="str">
        <f t="shared" si="1"/>
        <v>20</v>
      </c>
      <c r="J9" s="12">
        <v>1</v>
      </c>
      <c r="K9" s="19" t="str">
        <f t="shared" si="2"/>
        <v>32</v>
      </c>
      <c r="L9" s="12">
        <v>2</v>
      </c>
      <c r="M9" s="16" t="str">
        <f t="shared" si="3"/>
        <v>52</v>
      </c>
      <c r="N9" s="12"/>
      <c r="O9" s="19" t="b">
        <f t="shared" si="4"/>
        <v>0</v>
      </c>
      <c r="P9" s="123">
        <f>G9+I9+K9+M9+O9</f>
        <v>130</v>
      </c>
    </row>
    <row r="10" spans="1:17" x14ac:dyDescent="0.3">
      <c r="A10" s="113">
        <v>3</v>
      </c>
      <c r="B10" s="11" t="s">
        <v>31</v>
      </c>
      <c r="C10" s="14" t="s">
        <v>18</v>
      </c>
      <c r="D10" s="13" t="s">
        <v>11</v>
      </c>
      <c r="E10" s="14">
        <v>2011</v>
      </c>
      <c r="F10" s="12">
        <v>6</v>
      </c>
      <c r="G10" s="19" t="str">
        <f t="shared" si="0"/>
        <v>12</v>
      </c>
      <c r="H10" s="66">
        <v>7</v>
      </c>
      <c r="I10" s="70" t="str">
        <f t="shared" si="1"/>
        <v>11</v>
      </c>
      <c r="J10" s="12">
        <v>3</v>
      </c>
      <c r="K10" s="19" t="str">
        <f t="shared" si="2"/>
        <v>20</v>
      </c>
      <c r="L10" s="12">
        <v>3</v>
      </c>
      <c r="M10" s="16" t="str">
        <f t="shared" si="3"/>
        <v>40</v>
      </c>
      <c r="N10" s="12">
        <v>1</v>
      </c>
      <c r="O10" s="19" t="str">
        <f t="shared" si="4"/>
        <v>32</v>
      </c>
      <c r="P10" s="123">
        <f>G10+K10+M10+O10</f>
        <v>104</v>
      </c>
    </row>
    <row r="11" spans="1:17" ht="15" thickBot="1" x14ac:dyDescent="0.35">
      <c r="A11" s="114">
        <v>4</v>
      </c>
      <c r="B11" s="99" t="s">
        <v>33</v>
      </c>
      <c r="C11" s="100" t="s">
        <v>29</v>
      </c>
      <c r="D11" s="101" t="s">
        <v>11</v>
      </c>
      <c r="E11" s="100">
        <v>2011</v>
      </c>
      <c r="F11" s="100">
        <v>3</v>
      </c>
      <c r="G11" s="107" t="str">
        <f t="shared" si="0"/>
        <v>20</v>
      </c>
      <c r="H11" s="100">
        <v>3</v>
      </c>
      <c r="I11" s="107" t="str">
        <f t="shared" si="1"/>
        <v>20</v>
      </c>
      <c r="J11" s="100"/>
      <c r="K11" s="107" t="b">
        <f t="shared" si="2"/>
        <v>0</v>
      </c>
      <c r="L11" s="107">
        <v>5</v>
      </c>
      <c r="M11" s="106" t="str">
        <f t="shared" si="3"/>
        <v>26</v>
      </c>
      <c r="N11" s="107">
        <v>3</v>
      </c>
      <c r="O11" s="107" t="str">
        <f t="shared" si="4"/>
        <v>20</v>
      </c>
      <c r="P11" s="124">
        <f t="shared" ref="P11:P17" si="5">G11+I11+K11+M11+O11</f>
        <v>86</v>
      </c>
    </row>
    <row r="12" spans="1:17" x14ac:dyDescent="0.3">
      <c r="A12" s="77">
        <v>5</v>
      </c>
      <c r="B12" s="38" t="s">
        <v>32</v>
      </c>
      <c r="C12" s="60" t="s">
        <v>29</v>
      </c>
      <c r="D12" s="77" t="s">
        <v>11</v>
      </c>
      <c r="E12" s="61">
        <v>2011</v>
      </c>
      <c r="F12" s="116">
        <v>7</v>
      </c>
      <c r="G12" s="117" t="str">
        <f t="shared" si="0"/>
        <v>11</v>
      </c>
      <c r="H12" s="116">
        <v>6</v>
      </c>
      <c r="I12" s="117" t="str">
        <f t="shared" si="1"/>
        <v>12</v>
      </c>
      <c r="J12" s="116">
        <v>3</v>
      </c>
      <c r="K12" s="117" t="str">
        <f t="shared" si="2"/>
        <v>20</v>
      </c>
      <c r="L12" s="117">
        <v>3</v>
      </c>
      <c r="M12" s="82" t="str">
        <f t="shared" si="3"/>
        <v>40</v>
      </c>
      <c r="N12" s="118"/>
      <c r="O12" s="117" t="b">
        <f t="shared" si="4"/>
        <v>0</v>
      </c>
      <c r="P12" s="119">
        <f t="shared" si="5"/>
        <v>83</v>
      </c>
    </row>
    <row r="13" spans="1:17" x14ac:dyDescent="0.3">
      <c r="A13" s="13">
        <v>6</v>
      </c>
      <c r="B13" s="11" t="s">
        <v>27</v>
      </c>
      <c r="C13" s="12" t="s">
        <v>26</v>
      </c>
      <c r="D13" s="13" t="s">
        <v>11</v>
      </c>
      <c r="E13" s="12">
        <v>2009</v>
      </c>
      <c r="F13" s="12">
        <v>1</v>
      </c>
      <c r="G13" s="19" t="str">
        <f t="shared" si="0"/>
        <v>32</v>
      </c>
      <c r="H13" s="19">
        <v>1</v>
      </c>
      <c r="I13" s="19" t="str">
        <f t="shared" si="1"/>
        <v>32</v>
      </c>
      <c r="J13" s="19"/>
      <c r="K13" s="19" t="b">
        <f t="shared" si="2"/>
        <v>0</v>
      </c>
      <c r="L13" s="12"/>
      <c r="M13" s="16" t="b">
        <f t="shared" si="3"/>
        <v>0</v>
      </c>
      <c r="N13" s="18"/>
      <c r="O13" s="19" t="b">
        <f t="shared" si="4"/>
        <v>0</v>
      </c>
      <c r="P13" s="34">
        <f t="shared" si="5"/>
        <v>64</v>
      </c>
    </row>
    <row r="14" spans="1:17" x14ac:dyDescent="0.3">
      <c r="A14" s="13">
        <v>7</v>
      </c>
      <c r="B14" s="25" t="s">
        <v>34</v>
      </c>
      <c r="C14" s="12" t="s">
        <v>18</v>
      </c>
      <c r="D14" s="13" t="s">
        <v>11</v>
      </c>
      <c r="E14" s="12">
        <v>2012</v>
      </c>
      <c r="F14" s="12">
        <v>5</v>
      </c>
      <c r="G14" s="19" t="str">
        <f t="shared" si="0"/>
        <v>13</v>
      </c>
      <c r="H14" s="12">
        <v>5</v>
      </c>
      <c r="I14" s="19" t="str">
        <f t="shared" si="1"/>
        <v>13</v>
      </c>
      <c r="J14" s="12">
        <v>6</v>
      </c>
      <c r="K14" s="19" t="str">
        <f t="shared" si="2"/>
        <v>12</v>
      </c>
      <c r="L14" s="30"/>
      <c r="M14" s="16" t="b">
        <f t="shared" si="3"/>
        <v>0</v>
      </c>
      <c r="N14" s="69">
        <v>3</v>
      </c>
      <c r="O14" s="19" t="str">
        <f t="shared" si="4"/>
        <v>20</v>
      </c>
      <c r="P14" s="34">
        <f t="shared" si="5"/>
        <v>58</v>
      </c>
    </row>
    <row r="15" spans="1:17" x14ac:dyDescent="0.3">
      <c r="A15" s="13">
        <v>8</v>
      </c>
      <c r="B15" s="21" t="s">
        <v>71</v>
      </c>
      <c r="C15" s="22" t="s">
        <v>18</v>
      </c>
      <c r="D15" s="29" t="s">
        <v>11</v>
      </c>
      <c r="E15" s="22">
        <v>2012</v>
      </c>
      <c r="F15" s="24"/>
      <c r="G15" s="43" t="b">
        <f t="shared" si="0"/>
        <v>0</v>
      </c>
      <c r="H15" s="22">
        <v>9</v>
      </c>
      <c r="I15" s="19" t="str">
        <f t="shared" si="1"/>
        <v>8</v>
      </c>
      <c r="J15" s="10">
        <v>7</v>
      </c>
      <c r="K15" s="19" t="str">
        <f t="shared" si="2"/>
        <v>11</v>
      </c>
      <c r="L15" s="10">
        <v>6</v>
      </c>
      <c r="M15" s="16" t="str">
        <f t="shared" si="3"/>
        <v>24</v>
      </c>
      <c r="N15" s="10">
        <v>5</v>
      </c>
      <c r="O15" s="19" t="str">
        <f t="shared" si="4"/>
        <v>13</v>
      </c>
      <c r="P15" s="34">
        <f t="shared" si="5"/>
        <v>56</v>
      </c>
    </row>
    <row r="16" spans="1:17" x14ac:dyDescent="0.3">
      <c r="A16" s="13">
        <v>9</v>
      </c>
      <c r="B16" s="21" t="s">
        <v>53</v>
      </c>
      <c r="C16" s="22" t="s">
        <v>13</v>
      </c>
      <c r="D16" s="29" t="s">
        <v>54</v>
      </c>
      <c r="E16" s="22">
        <v>2011</v>
      </c>
      <c r="F16" s="22">
        <v>9</v>
      </c>
      <c r="G16" s="43" t="str">
        <f t="shared" si="0"/>
        <v>8</v>
      </c>
      <c r="H16" s="10">
        <v>8</v>
      </c>
      <c r="I16" s="19" t="str">
        <f t="shared" si="1"/>
        <v>10</v>
      </c>
      <c r="J16" s="10">
        <v>5</v>
      </c>
      <c r="K16" s="19" t="str">
        <f t="shared" si="2"/>
        <v>13</v>
      </c>
      <c r="L16" s="10">
        <v>7</v>
      </c>
      <c r="M16" s="16" t="str">
        <f t="shared" si="3"/>
        <v>22</v>
      </c>
      <c r="N16" s="10"/>
      <c r="O16" s="19" t="b">
        <f t="shared" si="4"/>
        <v>0</v>
      </c>
      <c r="P16" s="34">
        <f t="shared" si="5"/>
        <v>53</v>
      </c>
    </row>
    <row r="17" spans="1:16" x14ac:dyDescent="0.3">
      <c r="A17" s="29">
        <v>10</v>
      </c>
      <c r="B17" s="21" t="s">
        <v>52</v>
      </c>
      <c r="C17" s="22" t="s">
        <v>18</v>
      </c>
      <c r="D17" s="13" t="s">
        <v>11</v>
      </c>
      <c r="E17" s="22">
        <v>2012</v>
      </c>
      <c r="F17" s="22">
        <v>8</v>
      </c>
      <c r="G17" s="43" t="str">
        <f t="shared" si="0"/>
        <v>10</v>
      </c>
      <c r="H17" s="24"/>
      <c r="I17" s="19" t="b">
        <f t="shared" si="1"/>
        <v>0</v>
      </c>
      <c r="J17" s="10"/>
      <c r="K17" s="19" t="b">
        <f t="shared" si="2"/>
        <v>0</v>
      </c>
      <c r="L17" s="10"/>
      <c r="M17" s="16" t="b">
        <f t="shared" si="3"/>
        <v>0</v>
      </c>
      <c r="N17" s="10"/>
      <c r="O17" s="19" t="b">
        <f t="shared" si="4"/>
        <v>0</v>
      </c>
      <c r="P17" s="34">
        <f t="shared" si="5"/>
        <v>10</v>
      </c>
    </row>
  </sheetData>
  <sortState ref="B8:P17">
    <sortCondition descending="1" ref="P17"/>
  </sortState>
  <mergeCells count="11">
    <mergeCell ref="A1:P1"/>
    <mergeCell ref="A2:P2"/>
    <mergeCell ref="F4:G4"/>
    <mergeCell ref="F5:G5"/>
    <mergeCell ref="I5:J5"/>
    <mergeCell ref="L5:M5"/>
    <mergeCell ref="F6:G6"/>
    <mergeCell ref="H6:I6"/>
    <mergeCell ref="J6:K6"/>
    <mergeCell ref="L6:M6"/>
    <mergeCell ref="N6:O6"/>
  </mergeCells>
  <pageMargins left="0.7" right="0.7" top="0.75" bottom="0.75" header="0.3" footer="0.3"/>
  <pageSetup orientation="portrait" r:id="rId1"/>
  <ignoredErrors>
    <ignoredError sqref="P9:P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15" sqref="G15"/>
    </sheetView>
  </sheetViews>
  <sheetFormatPr baseColWidth="10" defaultRowHeight="14.4" x14ac:dyDescent="0.3"/>
  <cols>
    <col min="1" max="1" width="6.21875" customWidth="1"/>
    <col min="2" max="2" width="28.6640625" customWidth="1"/>
    <col min="3" max="3" width="8.88671875" customWidth="1"/>
    <col min="7" max="7" width="11" customWidth="1"/>
    <col min="9" max="9" width="10.109375" customWidth="1"/>
    <col min="11" max="11" width="10.88671875" customWidth="1"/>
    <col min="15" max="15" width="13.88671875" customWidth="1"/>
  </cols>
  <sheetData>
    <row r="1" spans="1:17" ht="18" thickBo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8.600000000000001" thickTop="1" thickBot="1" x14ac:dyDescent="0.4">
      <c r="A2" s="152" t="s">
        <v>45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144"/>
      <c r="J5" s="144"/>
      <c r="K5" s="59"/>
      <c r="L5" s="145" t="s">
        <v>87</v>
      </c>
      <c r="M5" s="146"/>
      <c r="N5" s="47"/>
      <c r="O5" s="3"/>
      <c r="P5" s="3"/>
      <c r="Q5" s="2"/>
    </row>
    <row r="6" spans="1:17" ht="15" thickBot="1" x14ac:dyDescent="0.35">
      <c r="B6" s="2"/>
      <c r="C6" s="2"/>
      <c r="D6" s="2"/>
      <c r="F6" s="136" t="s">
        <v>20</v>
      </c>
      <c r="G6" s="137"/>
      <c r="H6" s="138" t="s">
        <v>81</v>
      </c>
      <c r="I6" s="138"/>
      <c r="J6" s="138" t="s">
        <v>72</v>
      </c>
      <c r="K6" s="138"/>
      <c r="L6" s="139" t="s">
        <v>83</v>
      </c>
      <c r="M6" s="139"/>
      <c r="N6" s="139" t="s">
        <v>92</v>
      </c>
      <c r="O6" s="139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110">
        <v>1</v>
      </c>
      <c r="B8" s="126" t="s">
        <v>35</v>
      </c>
      <c r="C8" s="127" t="s">
        <v>36</v>
      </c>
      <c r="D8" s="88" t="s">
        <v>11</v>
      </c>
      <c r="E8" s="87">
        <v>2009</v>
      </c>
      <c r="F8" s="87">
        <v>1</v>
      </c>
      <c r="G8" s="93" t="str">
        <f t="shared" ref="G8:G19" si="0">IF(F8=1,"32",IF(F8=2,"26",IF(F8=3,"20",IF(F8=4,"15",IF(F8=5,"13",IF(F8=6,"12",IF(F8=7,"11",IF(F8=8,"10",IF(F8=9,"8",IF(F8=10,"7",IF(F8=11,"6",IF(F8=12,"5",IF(F8=13,"4",IF(F8=14,"3",IF(F8=15,"2",IF(F8=16,"1"))))))))))))))))</f>
        <v>32</v>
      </c>
      <c r="H8" s="87">
        <v>1</v>
      </c>
      <c r="I8" s="93" t="str">
        <f t="shared" ref="I8:I19" si="1">IF(H8=1,"32",IF(H8=2,"26",IF(H8=3,"20",IF(H8=4,"15",IF(H8=5,"13",IF(H8=6,"12",IF(H8=7,"11",IF(H8=8,"10",IF(H8=9,"8",IF(H8=10,"7",IF(H8=11,"6",IF(H8=12,"5",IF(H8=13,"4",IF(H8=14,"3",IF(H8=15,"2",IF(H8=16,"1"))))))))))))))))</f>
        <v>32</v>
      </c>
      <c r="J8" s="87">
        <v>1</v>
      </c>
      <c r="K8" s="93" t="str">
        <f t="shared" ref="K8:K19" si="2">IF(J8=1,"32",IF(J8=2,"26",IF(J8=3,"20",IF(J8=4,"15",IF(J8=5,"13",IF(J8=6,"12",IF(J8=7,"11",IF(J8=8,"10",IF(J8=9,"8",IF(J8=10,"7",IF(J8=11,"6",IF(J8=12,"5",IF(J8=13,"4",IF(J8=14,"3",IF(J8=15,"2",IF(J8=16,"1"))))))))))))))))</f>
        <v>32</v>
      </c>
      <c r="L8" s="87">
        <v>1</v>
      </c>
      <c r="M8" s="94" t="str">
        <f t="shared" ref="M8:M19" si="3">IF(L8=1,"64",IF(L8=2,"52",IF(L8=3,"40",IF(L8=4,"30",IF(L8=5,"26",IF(L8=6,"24",IF(L8=7,"22",IF(L8=8,"20",IF(L8=9,"16",IF(L8=10,"14",IF(L8=11,"12",IF(L8=12,"10",IF(L8=13,"8",IF(L8=14,"6",IF(L8=15,"4",IF(L8=16,"2"))))))))))))))))</f>
        <v>64</v>
      </c>
      <c r="N8" s="87"/>
      <c r="O8" s="93" t="b">
        <f t="shared" ref="O8:O19" si="4">IF(N8=1,"32",IF(N8=2,"26",IF(N8=3,"20",IF(N8=4,"15",IF(N8=5,"13",IF(N8=6,"12",IF(N8=7,"11",IF(N8=8,"10",IF(N8=9,"8",IF(N8=10,"7",IF(N8=11,"6",IF(N8=12,"5",IF(N8=13,"4",IF(N8=14,"3",IF(N8=15,"2",IF(N8=16,"1"))))))))))))))))</f>
        <v>0</v>
      </c>
      <c r="P8" s="122">
        <f>G8+I8+K8+M8+O8</f>
        <v>160</v>
      </c>
    </row>
    <row r="9" spans="1:17" x14ac:dyDescent="0.3">
      <c r="A9" s="113">
        <v>2</v>
      </c>
      <c r="B9" s="21" t="s">
        <v>38</v>
      </c>
      <c r="C9" s="22" t="s">
        <v>37</v>
      </c>
      <c r="D9" s="12" t="s">
        <v>11</v>
      </c>
      <c r="E9" s="22">
        <v>2011</v>
      </c>
      <c r="F9" s="39">
        <v>2</v>
      </c>
      <c r="G9" s="19" t="str">
        <f t="shared" si="0"/>
        <v>26</v>
      </c>
      <c r="H9" s="12">
        <v>2</v>
      </c>
      <c r="I9" s="19" t="str">
        <f t="shared" si="1"/>
        <v>26</v>
      </c>
      <c r="J9" s="12">
        <v>2</v>
      </c>
      <c r="K9" s="19" t="str">
        <f t="shared" si="2"/>
        <v>26</v>
      </c>
      <c r="L9" s="12">
        <v>2</v>
      </c>
      <c r="M9" s="16" t="str">
        <f t="shared" si="3"/>
        <v>52</v>
      </c>
      <c r="N9" s="12"/>
      <c r="O9" s="19" t="b">
        <f t="shared" si="4"/>
        <v>0</v>
      </c>
      <c r="P9" s="123">
        <f>G9+I9+K9+M9+O9</f>
        <v>130</v>
      </c>
    </row>
    <row r="10" spans="1:17" x14ac:dyDescent="0.3">
      <c r="A10" s="113">
        <v>3</v>
      </c>
      <c r="B10" s="21" t="s">
        <v>60</v>
      </c>
      <c r="C10" s="22" t="s">
        <v>37</v>
      </c>
      <c r="D10" s="12" t="s">
        <v>11</v>
      </c>
      <c r="E10" s="22">
        <v>2011</v>
      </c>
      <c r="F10" s="68">
        <v>3</v>
      </c>
      <c r="G10" s="70" t="str">
        <f t="shared" si="0"/>
        <v>20</v>
      </c>
      <c r="H10" s="10">
        <v>3</v>
      </c>
      <c r="I10" s="19" t="str">
        <f t="shared" si="1"/>
        <v>20</v>
      </c>
      <c r="J10" s="10">
        <v>3</v>
      </c>
      <c r="K10" s="19" t="str">
        <f t="shared" si="2"/>
        <v>20</v>
      </c>
      <c r="L10" s="10">
        <v>3</v>
      </c>
      <c r="M10" s="16" t="str">
        <f t="shared" si="3"/>
        <v>40</v>
      </c>
      <c r="N10" s="10">
        <v>2</v>
      </c>
      <c r="O10" s="19" t="str">
        <f t="shared" si="4"/>
        <v>26</v>
      </c>
      <c r="P10" s="123">
        <f>I10+K10+M10+O10</f>
        <v>106</v>
      </c>
    </row>
    <row r="11" spans="1:17" ht="15" thickBot="1" x14ac:dyDescent="0.35">
      <c r="A11" s="114">
        <v>4</v>
      </c>
      <c r="B11" s="128" t="s">
        <v>62</v>
      </c>
      <c r="C11" s="129" t="s">
        <v>37</v>
      </c>
      <c r="D11" s="100" t="s">
        <v>11</v>
      </c>
      <c r="E11" s="129">
        <v>2010</v>
      </c>
      <c r="F11" s="130">
        <v>6</v>
      </c>
      <c r="G11" s="131" t="str">
        <f t="shared" si="0"/>
        <v>12</v>
      </c>
      <c r="H11" s="132">
        <v>6</v>
      </c>
      <c r="I11" s="107" t="str">
        <f t="shared" si="1"/>
        <v>12</v>
      </c>
      <c r="J11" s="132">
        <v>6</v>
      </c>
      <c r="K11" s="107" t="str">
        <f t="shared" si="2"/>
        <v>12</v>
      </c>
      <c r="L11" s="132">
        <v>3</v>
      </c>
      <c r="M11" s="106" t="str">
        <f t="shared" si="3"/>
        <v>40</v>
      </c>
      <c r="N11" s="132">
        <v>1</v>
      </c>
      <c r="O11" s="107" t="str">
        <f t="shared" si="4"/>
        <v>32</v>
      </c>
      <c r="P11" s="124">
        <f>I11+K11+M11+O11</f>
        <v>96</v>
      </c>
    </row>
    <row r="12" spans="1:17" x14ac:dyDescent="0.3">
      <c r="A12" s="77">
        <v>5</v>
      </c>
      <c r="B12" s="75" t="s">
        <v>59</v>
      </c>
      <c r="C12" s="76" t="s">
        <v>15</v>
      </c>
      <c r="D12" s="116" t="s">
        <v>11</v>
      </c>
      <c r="E12" s="76">
        <v>2011</v>
      </c>
      <c r="F12" s="74">
        <v>3</v>
      </c>
      <c r="G12" s="117" t="str">
        <f t="shared" si="0"/>
        <v>20</v>
      </c>
      <c r="H12" s="80">
        <v>5</v>
      </c>
      <c r="I12" s="125" t="str">
        <f t="shared" si="1"/>
        <v>13</v>
      </c>
      <c r="J12" s="74">
        <v>5</v>
      </c>
      <c r="K12" s="117" t="str">
        <f t="shared" si="2"/>
        <v>13</v>
      </c>
      <c r="L12" s="74">
        <v>5</v>
      </c>
      <c r="M12" s="82" t="str">
        <f t="shared" si="3"/>
        <v>26</v>
      </c>
      <c r="N12" s="74">
        <v>3</v>
      </c>
      <c r="O12" s="117" t="str">
        <f t="shared" si="4"/>
        <v>20</v>
      </c>
      <c r="P12" s="119">
        <f>G12+K12+M12+O12</f>
        <v>79</v>
      </c>
    </row>
    <row r="13" spans="1:17" x14ac:dyDescent="0.3">
      <c r="A13" s="13">
        <v>6</v>
      </c>
      <c r="B13" s="21" t="s">
        <v>63</v>
      </c>
      <c r="C13" s="22" t="s">
        <v>37</v>
      </c>
      <c r="D13" s="12" t="s">
        <v>11</v>
      </c>
      <c r="E13" s="22">
        <v>2010</v>
      </c>
      <c r="F13" s="22">
        <v>7</v>
      </c>
      <c r="G13" s="19" t="str">
        <f t="shared" si="0"/>
        <v>11</v>
      </c>
      <c r="H13" s="10">
        <v>7</v>
      </c>
      <c r="I13" s="19" t="str">
        <f t="shared" si="1"/>
        <v>11</v>
      </c>
      <c r="J13" s="68">
        <v>8</v>
      </c>
      <c r="K13" s="70" t="str">
        <f t="shared" si="2"/>
        <v>10</v>
      </c>
      <c r="L13" s="10">
        <v>8</v>
      </c>
      <c r="M13" s="16" t="str">
        <f t="shared" si="3"/>
        <v>20</v>
      </c>
      <c r="N13" s="10">
        <v>3</v>
      </c>
      <c r="O13" s="19" t="str">
        <f t="shared" si="4"/>
        <v>20</v>
      </c>
      <c r="P13" s="34">
        <f>G13+I13+K13+M13+O13</f>
        <v>72</v>
      </c>
    </row>
    <row r="14" spans="1:17" x14ac:dyDescent="0.3">
      <c r="A14" s="13">
        <v>7</v>
      </c>
      <c r="B14" s="21" t="s">
        <v>64</v>
      </c>
      <c r="C14" s="22" t="s">
        <v>37</v>
      </c>
      <c r="D14" s="12" t="s">
        <v>11</v>
      </c>
      <c r="E14" s="22">
        <v>2010</v>
      </c>
      <c r="F14" s="71">
        <v>8</v>
      </c>
      <c r="G14" s="70" t="str">
        <f t="shared" si="0"/>
        <v>10</v>
      </c>
      <c r="H14" s="10">
        <v>3</v>
      </c>
      <c r="I14" s="19" t="str">
        <f t="shared" si="1"/>
        <v>20</v>
      </c>
      <c r="J14" s="10">
        <v>7</v>
      </c>
      <c r="K14" s="19" t="str">
        <f t="shared" si="2"/>
        <v>11</v>
      </c>
      <c r="L14" s="10">
        <v>6</v>
      </c>
      <c r="M14" s="16" t="str">
        <f t="shared" si="3"/>
        <v>24</v>
      </c>
      <c r="N14" s="10">
        <v>5</v>
      </c>
      <c r="O14" s="19" t="str">
        <f t="shared" si="4"/>
        <v>13</v>
      </c>
      <c r="P14" s="34">
        <f>I14+K14+M14+O14</f>
        <v>68</v>
      </c>
    </row>
    <row r="15" spans="1:17" x14ac:dyDescent="0.3">
      <c r="A15" s="13">
        <v>8</v>
      </c>
      <c r="B15" s="11" t="s">
        <v>61</v>
      </c>
      <c r="C15" s="12" t="s">
        <v>39</v>
      </c>
      <c r="D15" s="13" t="s">
        <v>11</v>
      </c>
      <c r="E15" s="12">
        <v>2010</v>
      </c>
      <c r="F15" s="12">
        <v>5</v>
      </c>
      <c r="G15" s="19" t="str">
        <f t="shared" si="0"/>
        <v>13</v>
      </c>
      <c r="H15" s="12">
        <v>8</v>
      </c>
      <c r="I15" s="19" t="str">
        <f t="shared" si="1"/>
        <v>10</v>
      </c>
      <c r="J15" s="66">
        <v>9</v>
      </c>
      <c r="K15" s="70" t="str">
        <f t="shared" si="2"/>
        <v>8</v>
      </c>
      <c r="L15" s="12">
        <v>7</v>
      </c>
      <c r="M15" s="16" t="str">
        <f t="shared" si="3"/>
        <v>22</v>
      </c>
      <c r="N15" s="12">
        <v>6</v>
      </c>
      <c r="O15" s="19" t="str">
        <f t="shared" si="4"/>
        <v>12</v>
      </c>
      <c r="P15" s="34">
        <f>G15+I15+M15+O15</f>
        <v>57</v>
      </c>
    </row>
    <row r="16" spans="1:17" x14ac:dyDescent="0.3">
      <c r="A16" s="13">
        <v>9</v>
      </c>
      <c r="B16" s="21" t="s">
        <v>66</v>
      </c>
      <c r="C16" s="22" t="s">
        <v>15</v>
      </c>
      <c r="D16" s="12" t="s">
        <v>11</v>
      </c>
      <c r="E16" s="22">
        <v>2011</v>
      </c>
      <c r="F16" s="22">
        <v>10</v>
      </c>
      <c r="G16" s="19" t="str">
        <f t="shared" si="0"/>
        <v>7</v>
      </c>
      <c r="H16" s="10">
        <v>9</v>
      </c>
      <c r="I16" s="19" t="str">
        <f t="shared" si="1"/>
        <v>8</v>
      </c>
      <c r="J16" s="68">
        <v>11</v>
      </c>
      <c r="K16" s="70" t="str">
        <f t="shared" si="2"/>
        <v>6</v>
      </c>
      <c r="L16" s="10">
        <v>9</v>
      </c>
      <c r="M16" s="16" t="str">
        <f t="shared" si="3"/>
        <v>16</v>
      </c>
      <c r="N16" s="10">
        <v>7</v>
      </c>
      <c r="O16" s="19" t="str">
        <f t="shared" si="4"/>
        <v>11</v>
      </c>
      <c r="P16" s="34">
        <f>G16+I16+K16+M16+O16</f>
        <v>48</v>
      </c>
    </row>
    <row r="17" spans="1:16" x14ac:dyDescent="0.3">
      <c r="A17" s="13">
        <v>10</v>
      </c>
      <c r="B17" s="21" t="s">
        <v>73</v>
      </c>
      <c r="C17" s="12" t="s">
        <v>74</v>
      </c>
      <c r="D17" s="12" t="s">
        <v>11</v>
      </c>
      <c r="E17" s="12">
        <v>2011</v>
      </c>
      <c r="F17" s="24"/>
      <c r="G17" s="19" t="b">
        <f t="shared" si="0"/>
        <v>0</v>
      </c>
      <c r="H17" s="24"/>
      <c r="I17" s="19" t="b">
        <f t="shared" si="1"/>
        <v>0</v>
      </c>
      <c r="J17" s="10">
        <v>3</v>
      </c>
      <c r="K17" s="19" t="str">
        <f t="shared" si="2"/>
        <v>20</v>
      </c>
      <c r="L17" s="10"/>
      <c r="M17" s="16" t="b">
        <f t="shared" si="3"/>
        <v>0</v>
      </c>
      <c r="N17" s="10"/>
      <c r="O17" s="19" t="b">
        <f t="shared" si="4"/>
        <v>0</v>
      </c>
      <c r="P17" s="34">
        <f>G17+I17+K17+M17+O17</f>
        <v>20</v>
      </c>
    </row>
    <row r="18" spans="1:16" x14ac:dyDescent="0.3">
      <c r="A18" s="13">
        <v>11</v>
      </c>
      <c r="B18" s="21" t="s">
        <v>88</v>
      </c>
      <c r="C18" s="22" t="s">
        <v>67</v>
      </c>
      <c r="D18" s="22" t="s">
        <v>11</v>
      </c>
      <c r="E18" s="22">
        <v>2012</v>
      </c>
      <c r="F18" s="22">
        <v>11</v>
      </c>
      <c r="G18" s="19" t="str">
        <f t="shared" si="0"/>
        <v>6</v>
      </c>
      <c r="H18" s="10"/>
      <c r="I18" s="19" t="b">
        <f t="shared" si="1"/>
        <v>0</v>
      </c>
      <c r="J18" s="10"/>
      <c r="K18" s="19" t="b">
        <f t="shared" si="2"/>
        <v>0</v>
      </c>
      <c r="L18" s="10">
        <v>10</v>
      </c>
      <c r="M18" s="16" t="str">
        <f t="shared" si="3"/>
        <v>14</v>
      </c>
      <c r="N18" s="10"/>
      <c r="O18" s="19" t="b">
        <f t="shared" si="4"/>
        <v>0</v>
      </c>
      <c r="P18" s="34">
        <f>G18+I18+K18+M18+O18</f>
        <v>20</v>
      </c>
    </row>
    <row r="19" spans="1:16" x14ac:dyDescent="0.3">
      <c r="A19" s="29">
        <v>12</v>
      </c>
      <c r="B19" s="21" t="s">
        <v>65</v>
      </c>
      <c r="C19" s="22" t="s">
        <v>37</v>
      </c>
      <c r="D19" s="12" t="s">
        <v>11</v>
      </c>
      <c r="E19" s="22">
        <v>2011</v>
      </c>
      <c r="F19" s="22">
        <v>9</v>
      </c>
      <c r="G19" s="19" t="str">
        <f t="shared" si="0"/>
        <v>8</v>
      </c>
      <c r="H19" s="10"/>
      <c r="I19" s="19" t="b">
        <f t="shared" si="1"/>
        <v>0</v>
      </c>
      <c r="J19" s="10">
        <v>10</v>
      </c>
      <c r="K19" s="19" t="str">
        <f t="shared" si="2"/>
        <v>7</v>
      </c>
      <c r="L19" s="10"/>
      <c r="M19" s="16" t="b">
        <f t="shared" si="3"/>
        <v>0</v>
      </c>
      <c r="N19" s="10">
        <v>8</v>
      </c>
      <c r="O19" s="19" t="str">
        <f t="shared" si="4"/>
        <v>10</v>
      </c>
      <c r="P19" s="34">
        <f>G19+I19+K19+M19</f>
        <v>15</v>
      </c>
    </row>
  </sheetData>
  <sortState ref="B8:P19">
    <sortCondition descending="1" ref="P19"/>
  </sortState>
  <mergeCells count="11">
    <mergeCell ref="A1:P1"/>
    <mergeCell ref="A2:P2"/>
    <mergeCell ref="F4:G4"/>
    <mergeCell ref="F5:G5"/>
    <mergeCell ref="I5:J5"/>
    <mergeCell ref="L5:M5"/>
    <mergeCell ref="F6:G6"/>
    <mergeCell ref="H6:I6"/>
    <mergeCell ref="J6:K6"/>
    <mergeCell ref="L6:M6"/>
    <mergeCell ref="N6:O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K20" sqref="K20"/>
    </sheetView>
  </sheetViews>
  <sheetFormatPr baseColWidth="10" defaultRowHeight="14.4" x14ac:dyDescent="0.3"/>
  <cols>
    <col min="2" max="2" width="27.88671875" customWidth="1"/>
    <col min="13" max="14" width="13.88671875" customWidth="1"/>
  </cols>
  <sheetData>
    <row r="1" spans="1:17" ht="18" thickBo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8.600000000000001" thickTop="1" thickBot="1" x14ac:dyDescent="0.4">
      <c r="A2" s="152" t="s">
        <v>44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" thickTop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thickBot="1" x14ac:dyDescent="0.35">
      <c r="B4" s="2"/>
      <c r="C4" s="2"/>
      <c r="D4" s="2"/>
      <c r="F4" s="141"/>
      <c r="G4" s="14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thickBot="1" x14ac:dyDescent="0.35">
      <c r="B5" s="2"/>
      <c r="C5" s="2"/>
      <c r="D5" s="2"/>
      <c r="F5" s="142" t="s">
        <v>1</v>
      </c>
      <c r="G5" s="143"/>
      <c r="I5" s="144"/>
      <c r="J5" s="144"/>
      <c r="K5" s="59"/>
      <c r="L5" s="145" t="s">
        <v>89</v>
      </c>
      <c r="M5" s="146"/>
      <c r="N5" s="47"/>
      <c r="O5" s="3"/>
      <c r="P5" s="3"/>
      <c r="Q5" s="2"/>
    </row>
    <row r="6" spans="1:17" ht="15" thickBot="1" x14ac:dyDescent="0.35">
      <c r="B6" s="2"/>
      <c r="C6" s="2"/>
      <c r="D6" s="2"/>
      <c r="F6" s="136" t="s">
        <v>2</v>
      </c>
      <c r="G6" s="137"/>
      <c r="H6" s="138" t="s">
        <v>81</v>
      </c>
      <c r="I6" s="138"/>
      <c r="J6" s="138" t="s">
        <v>76</v>
      </c>
      <c r="K6" s="138"/>
      <c r="L6" s="139" t="s">
        <v>83</v>
      </c>
      <c r="M6" s="139"/>
      <c r="N6" s="139" t="s">
        <v>93</v>
      </c>
      <c r="O6" s="139"/>
      <c r="P6" s="3"/>
      <c r="Q6" s="2"/>
    </row>
    <row r="7" spans="1:17" ht="15" thickBot="1" x14ac:dyDescent="0.3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4" t="s">
        <v>8</v>
      </c>
      <c r="G7" s="6" t="s">
        <v>9</v>
      </c>
      <c r="H7" s="7" t="s">
        <v>8</v>
      </c>
      <c r="I7" s="6" t="s">
        <v>9</v>
      </c>
      <c r="J7" s="4" t="s">
        <v>8</v>
      </c>
      <c r="K7" s="8" t="s">
        <v>9</v>
      </c>
      <c r="L7" s="4" t="s">
        <v>8</v>
      </c>
      <c r="M7" s="8" t="s">
        <v>9</v>
      </c>
      <c r="N7" s="4" t="s">
        <v>8</v>
      </c>
      <c r="O7" s="8" t="s">
        <v>9</v>
      </c>
      <c r="P7" s="9" t="s">
        <v>10</v>
      </c>
      <c r="Q7" s="2"/>
    </row>
    <row r="8" spans="1:17" x14ac:dyDescent="0.3">
      <c r="A8" s="110">
        <v>1</v>
      </c>
      <c r="B8" s="133" t="s">
        <v>41</v>
      </c>
      <c r="C8" s="87" t="s">
        <v>15</v>
      </c>
      <c r="D8" s="88" t="s">
        <v>11</v>
      </c>
      <c r="E8" s="87">
        <v>2010</v>
      </c>
      <c r="F8" s="134">
        <v>1</v>
      </c>
      <c r="G8" s="87" t="str">
        <f>IF(F8=1,"32",IF(F8=2,"26",IF(F8=3,"20",IF(F8=4,"15",IF(F8=5,"13",IF(F8=6,"12",IF(F8=7,"11",IF(F8=8,"10",IF(F8=9,"8",IF(F8=10,"7",IF(F8=11,"6",IF(F8=12,"5",IF(F8=13,"4",IF(F8=14,"3",IF(F8=15,"2",IF(F8=16,"1"))))))))))))))))</f>
        <v>32</v>
      </c>
      <c r="H8" s="134">
        <v>1</v>
      </c>
      <c r="I8" s="87" t="str">
        <f>IF(H8=1,"32",IF(H8=2,"26",IF(H8=3,"20",IF(H8=4,"15",IF(H8=5,"13",IF(H8=6,"12",IF(H8=7,"11",IF(H8=8,"10",IF(H8=9,"8",IF(H8=10,"7",IF(H8=11,"6",IF(H8=12,"5",IF(H8=13,"4",IF(H8=14,"3",IF(H8=15,"2",IF(H8=16,"1"))))))))))))))))</f>
        <v>32</v>
      </c>
      <c r="J8" s="135">
        <v>2</v>
      </c>
      <c r="K8" s="135" t="str">
        <f>IF(J8=1,"32",IF(J8=2,"26",IF(J8=3,"20",IF(J8=4,"15",IF(J8=5,"13",IF(J8=6,"12",IF(J8=7,"11",IF(J8=8,"10",IF(J8=9,"8",IF(J8=10,"7",IF(J8=11,"6",IF(J8=12,"5",IF(J8=13,"4",IF(J8=14,"3",IF(J8=15,"2",IF(J8=16,"1"))))))))))))))))</f>
        <v>26</v>
      </c>
      <c r="L8" s="134">
        <v>1</v>
      </c>
      <c r="M8" s="94" t="str">
        <f>IF(L8=1,"64",IF(L8=2,"52",IF(L8=3,"40",IF(L8=4,"30",IF(L8=5,"26",IF(L8=6,"24",IF(L8=7,"22",IF(L8=8,"20",IF(L8=9,"16",IF(L8=10,"14",IF(L8=11,"12",IF(L8=12,"10",IF(L8=13,"8",IF(L8=14,"6",IF(L8=15,"4",IF(L8=16,"2"))))))))))))))))</f>
        <v>64</v>
      </c>
      <c r="N8" s="134">
        <v>2</v>
      </c>
      <c r="O8" s="87" t="str">
        <f>IF(N8=1,"32",IF(N8=2,"26",IF(N8=3,"20",IF(N8=4,"15",IF(N8=5,"13",IF(N8=6,"12",IF(N8=7,"11",IF(N8=8,"10",IF(N8=9,"8",IF(N8=10,"7",IF(N8=11,"6",IF(N8=12,"5",IF(N8=13,"4",IF(N8=14,"3",IF(N8=15,"2",IF(N8=16,"1"))))))))))))))))</f>
        <v>26</v>
      </c>
      <c r="P8" s="95">
        <f>G8+I8+M8+O8</f>
        <v>154</v>
      </c>
    </row>
    <row r="9" spans="1:17" x14ac:dyDescent="0.3">
      <c r="A9" s="113">
        <v>2</v>
      </c>
      <c r="B9" s="21" t="s">
        <v>40</v>
      </c>
      <c r="C9" s="12" t="s">
        <v>37</v>
      </c>
      <c r="D9" s="13" t="s">
        <v>11</v>
      </c>
      <c r="E9" s="12">
        <v>2012</v>
      </c>
      <c r="F9" s="73">
        <v>2</v>
      </c>
      <c r="G9" s="73" t="str">
        <f>IF(F9=1,"32",IF(F9=2,"26",IF(F9=3,"20",IF(F9=4,"15",IF(F9=5,"13",IF(F9=6,"12",IF(F9=7,"11",IF(F9=8,"10",IF(F9=9,"8",IF(F9=10,"7",IF(F9=11,"6",IF(F9=12,"5",IF(F9=13,"4",IF(F9=14,"3",IF(F9=15,"2",IF(F9=16,"1"))))))))))))))))</f>
        <v>26</v>
      </c>
      <c r="H9" s="40">
        <v>2</v>
      </c>
      <c r="I9" s="12" t="str">
        <f>IF(H9=1,"32",IF(H9=2,"26",IF(H9=3,"20",IF(H9=4,"15",IF(H9=5,"13",IF(H9=6,"12",IF(H9=7,"11",IF(H9=8,"10",IF(H9=9,"8",IF(H9=10,"7",IF(H9=11,"6",IF(H9=12,"5",IF(H9=13,"4",IF(H9=14,"3",IF(H9=15,"2",IF(H9=16,"1"))))))))))))))))</f>
        <v>26</v>
      </c>
      <c r="J9" s="40">
        <v>1</v>
      </c>
      <c r="K9" s="12" t="str">
        <f>IF(J9=1,"32",IF(J9=2,"26",IF(J9=3,"20",IF(J9=4,"15",IF(J9=5,"13",IF(J9=6,"12",IF(J9=7,"11",IF(J9=8,"10",IF(J9=9,"8",IF(J9=10,"7",IF(J9=11,"6",IF(J9=12,"5",IF(J9=13,"4",IF(J9=14,"3",IF(J9=15,"2",IF(J9=16,"1"))))))))))))))))</f>
        <v>32</v>
      </c>
      <c r="L9" s="40">
        <v>2</v>
      </c>
      <c r="M9" s="16" t="str">
        <f>IF(L9=1,"64",IF(L9=2,"52",IF(L9=3,"40",IF(L9=4,"30",IF(L9=5,"26",IF(L9=6,"24",IF(L9=7,"22",IF(L9=8,"20",IF(L9=9,"16",IF(L9=10,"14",IF(L9=11,"12",IF(L9=12,"10",IF(L9=13,"8",IF(L9=14,"6",IF(L9=15,"4",IF(L9=16,"2"))))))))))))))))</f>
        <v>52</v>
      </c>
      <c r="N9" s="40">
        <v>1</v>
      </c>
      <c r="O9" s="12" t="str">
        <f t="shared" ref="O9" si="0">IF(N9=1,"32",IF(N9=2,"26",IF(N9=3,"20",IF(N9=4,"15",IF(N9=5,"13",IF(N9=6,"12",IF(N9=7,"11",IF(N9=8,"10",IF(N9=9,"8",IF(N9=10,"7",IF(N9=11,"6",IF(N9=12,"5",IF(N9=13,"4",IF(N9=14,"3",IF(N9=15,"2",IF(N9=16,"1"))))))))))))))))</f>
        <v>32</v>
      </c>
      <c r="P9" s="97">
        <f>I9+K9+M9+O9</f>
        <v>142</v>
      </c>
    </row>
    <row r="10" spans="1:17" x14ac:dyDescent="0.3">
      <c r="A10" s="113">
        <v>3</v>
      </c>
      <c r="B10" s="21" t="s">
        <v>42</v>
      </c>
      <c r="C10" s="22" t="s">
        <v>43</v>
      </c>
      <c r="D10" s="13" t="s">
        <v>11</v>
      </c>
      <c r="E10" s="22">
        <v>2012</v>
      </c>
      <c r="F10" s="41">
        <v>3</v>
      </c>
      <c r="G10" s="12" t="str">
        <f>IF(F10=1,"32",IF(F10=2,"26",IF(F10=3,"20",IF(F10=4,"15",IF(F10=5,"13",IF(F10=6,"12",IF(F10=7,"11",IF(F10=8,"10",IF(F10=9,"8",IF(F10=10,"7",IF(F10=11,"6",IF(F10=12,"5",IF(F10=13,"4",IF(F10=14,"3",IF(F10=15,"2",IF(F10=16,"1"))))))))))))))))</f>
        <v>20</v>
      </c>
      <c r="H10" s="41">
        <v>3</v>
      </c>
      <c r="I10" s="12" t="str">
        <f>IF(H10=1,"32",IF(H10=2,"26",IF(H10=3,"20",IF(H10=4,"15",IF(H10=5,"13",IF(H10=6,"12",IF(H10=7,"11",IF(H10=8,"10",IF(H10=9,"8",IF(H10=10,"7",IF(H10=11,"6",IF(H10=12,"5",IF(H10=13,"4",IF(H10=14,"3",IF(H10=15,"2",IF(H10=16,"1"))))))))))))))))</f>
        <v>20</v>
      </c>
      <c r="J10" s="40"/>
      <c r="K10" s="12" t="b">
        <f>IF(J10=1,"32",IF(J10=2,"26",IF(J10=3,"20",IF(J10=4,"15",IF(J10=5,"13",IF(J10=6,"12",IF(J10=7,"11",IF(J10=8,"10",IF(J10=9,"8",IF(J10=10,"7",IF(J10=11,"6",IF(J10=12,"5",IF(J10=13,"4",IF(J10=14,"3",IF(J10=15,"2",IF(J10=16,"1"))))))))))))))))</f>
        <v>0</v>
      </c>
      <c r="L10" s="40">
        <v>3</v>
      </c>
      <c r="M10" s="16" t="str">
        <f>IF(L10=1,"64",IF(L10=2,"52",IF(L10=3,"40",IF(L10=4,"30",IF(L10=5,"26",IF(L10=6,"24",IF(L10=7,"22",IF(L10=8,"20",IF(L10=9,"16",IF(L10=10,"14",IF(L10=11,"12",IF(L10=12,"10",IF(L10=13,"8",IF(L10=14,"6",IF(L10=15,"4",IF(L10=16,"2"))))))))))))))))</f>
        <v>40</v>
      </c>
      <c r="N10" s="40">
        <v>3</v>
      </c>
      <c r="O10" s="12" t="str">
        <f>IF(N10=1,"32",IF(N10=2,"26",IF(N10=3,"20",IF(N10=4,"15",IF(N10=5,"13",IF(N10=6,"12",IF(N10=7,"11",IF(N10=8,"10",IF(N10=9,"8",IF(N10=10,"7",IF(N10=11,"6",IF(N10=12,"5",IF(N10=13,"4",IF(N10=14,"3",IF(N10=15,"2",IF(N10=16,"1"))))))))))))))))</f>
        <v>20</v>
      </c>
      <c r="P10" s="97">
        <f>G10+I10+K10+M10+O10</f>
        <v>100</v>
      </c>
    </row>
    <row r="11" spans="1:17" ht="15" thickBot="1" x14ac:dyDescent="0.35">
      <c r="A11" s="114">
        <v>4</v>
      </c>
      <c r="B11" s="128" t="s">
        <v>68</v>
      </c>
      <c r="C11" s="129" t="s">
        <v>37</v>
      </c>
      <c r="D11" s="101" t="s">
        <v>11</v>
      </c>
      <c r="E11" s="129">
        <v>2010</v>
      </c>
      <c r="F11" s="132">
        <v>3</v>
      </c>
      <c r="G11" s="100" t="str">
        <f>IF(F11=1,"32",IF(F11=2,"26",IF(F11=3,"20",IF(F11=4,"15",IF(F11=5,"13",IF(F11=6,"12",IF(F11=7,"11",IF(F11=8,"10",IF(F11=9,"8",IF(F11=10,"7",IF(F11=11,"6",IF(F11=12,"5",IF(F11=13,"4",IF(F11=14,"3",IF(F11=15,"2",IF(F11=16,"1"))))))))))))))))</f>
        <v>20</v>
      </c>
      <c r="H11" s="132">
        <v>3</v>
      </c>
      <c r="I11" s="100" t="str">
        <f>IF(H11=1,"32",IF(H11=2,"26",IF(H11=3,"20",IF(H11=4,"15",IF(H11=5,"13",IF(H11=6,"12",IF(H11=7,"11",IF(H11=8,"10",IF(H11=9,"8",IF(H11=10,"7",IF(H11=11,"6",IF(H11=12,"5",IF(H11=13,"4",IF(H11=14,"3",IF(H11=15,"2",IF(H11=16,"1"))))))))))))))))</f>
        <v>20</v>
      </c>
      <c r="J11" s="132">
        <v>3</v>
      </c>
      <c r="K11" s="100" t="str">
        <f>IF(J11=1,"32",IF(J11=2,"26",IF(J11=3,"20",IF(J11=4,"15",IF(J11=5,"13",IF(J11=6,"12",IF(J11=7,"11",IF(J11=8,"10",IF(J11=9,"8",IF(J11=10,"7",IF(J11=11,"6",IF(J11=12,"5",IF(J11=13,"4",IF(J11=14,"3",IF(J11=15,"2",IF(J11=16,"1"))))))))))))))))</f>
        <v>20</v>
      </c>
      <c r="L11" s="132">
        <v>3</v>
      </c>
      <c r="M11" s="106" t="str">
        <f>IF(L11=1,"64",IF(L11=2,"52",IF(L11=3,"40",IF(L11=4,"30",IF(L11=5,"26",IF(L11=6,"24",IF(L11=7,"22",IF(L11=8,"20",IF(L11=9,"16",IF(L11=10,"14",IF(L11=11,"12",IF(L11=12,"10",IF(L11=13,"8",IF(L11=14,"6",IF(L11=15,"4",IF(L11=16,"2"))))))))))))))))</f>
        <v>40</v>
      </c>
      <c r="N11" s="132"/>
      <c r="O11" s="100" t="b">
        <f>IF(N11=1,"32",IF(N11=2,"26",IF(N11=3,"20",IF(N11=4,"15",IF(N11=5,"13",IF(N11=6,"12",IF(N11=7,"11",IF(N11=8,"10",IF(N11=9,"8",IF(N11=10,"7",IF(N11=11,"6",IF(N11=12,"5",IF(N11=13,"4",IF(N11=14,"3",IF(N11=15,"2",IF(N11=16,"1"))))))))))))))))</f>
        <v>0</v>
      </c>
      <c r="P11" s="108">
        <f>G11+I11+K11+M11+O11</f>
        <v>100</v>
      </c>
    </row>
  </sheetData>
  <sortState ref="B8:P11">
    <sortCondition descending="1" ref="P11"/>
  </sortState>
  <mergeCells count="11">
    <mergeCell ref="A1:P1"/>
    <mergeCell ref="A2:P2"/>
    <mergeCell ref="F4:G4"/>
    <mergeCell ref="F5:G5"/>
    <mergeCell ref="I5:J5"/>
    <mergeCell ref="L5:M5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EMC</vt:lpstr>
      <vt:lpstr>EFC</vt:lpstr>
      <vt:lpstr>FMC</vt:lpstr>
      <vt:lpstr>FFC</vt:lpstr>
      <vt:lpstr>SMC</vt:lpstr>
      <vt:lpstr>SFC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</cp:lastModifiedBy>
  <dcterms:created xsi:type="dcterms:W3CDTF">2025-09-29T18:12:22Z</dcterms:created>
  <dcterms:modified xsi:type="dcterms:W3CDTF">2026-02-03T23:29:08Z</dcterms:modified>
</cp:coreProperties>
</file>