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44" yWindow="936" windowWidth="21252" windowHeight="8460"/>
  </bookViews>
  <sheets>
    <sheet name="EMJ" sheetId="1" r:id="rId1"/>
    <sheet name="EFJ" sheetId="2" r:id="rId2"/>
    <sheet name="FMJ" sheetId="3" r:id="rId3"/>
    <sheet name="FFJ" sheetId="4" r:id="rId4"/>
    <sheet name="SMJ" sheetId="5" r:id="rId5"/>
    <sheet name="SFJ" sheetId="6" r:id="rId6"/>
  </sheets>
  <definedNames>
    <definedName name="_xlnm._FilterDatabase" localSheetId="1" hidden="1">EFJ!$B$8:$P$16</definedName>
  </definedNames>
  <calcPr calcId="145621"/>
</workbook>
</file>

<file path=xl/calcChain.xml><?xml version="1.0" encoding="utf-8"?>
<calcChain xmlns="http://schemas.openxmlformats.org/spreadsheetml/2006/main">
  <c r="P8" i="3" l="1"/>
  <c r="P9" i="3"/>
  <c r="P10" i="3"/>
  <c r="P11" i="3"/>
  <c r="P12" i="3"/>
  <c r="O9" i="3"/>
  <c r="O10" i="3"/>
  <c r="O11" i="3"/>
  <c r="O12" i="3"/>
  <c r="O8" i="3"/>
  <c r="P8" i="6"/>
  <c r="P18" i="6"/>
  <c r="O10" i="6"/>
  <c r="O8" i="6"/>
  <c r="O12" i="6"/>
  <c r="O11" i="6"/>
  <c r="O13" i="6"/>
  <c r="O9" i="6"/>
  <c r="O9" i="2"/>
  <c r="O11" i="2"/>
  <c r="O10" i="2"/>
  <c r="O14" i="2"/>
  <c r="O12" i="2"/>
  <c r="O15" i="2"/>
  <c r="O16" i="2"/>
  <c r="O13" i="2"/>
  <c r="O17" i="2"/>
  <c r="O8" i="2"/>
  <c r="O11" i="5"/>
  <c r="P11" i="5" s="1"/>
  <c r="M19" i="5"/>
  <c r="K19" i="5"/>
  <c r="I19" i="5"/>
  <c r="I20" i="5"/>
  <c r="G19" i="5"/>
  <c r="G20" i="5"/>
  <c r="M18" i="5"/>
  <c r="K18" i="5"/>
  <c r="I18" i="5"/>
  <c r="G18" i="5"/>
  <c r="O19" i="5"/>
  <c r="O10" i="5"/>
  <c r="O9" i="5"/>
  <c r="O13" i="5"/>
  <c r="O12" i="5"/>
  <c r="O14" i="5"/>
  <c r="O15" i="5"/>
  <c r="O16" i="5"/>
  <c r="O17" i="5"/>
  <c r="O20" i="5"/>
  <c r="O21" i="5"/>
  <c r="O18" i="5"/>
  <c r="O8" i="5"/>
  <c r="P12" i="4"/>
  <c r="P9" i="4"/>
  <c r="P8" i="4"/>
  <c r="P18" i="4"/>
  <c r="P10" i="4"/>
  <c r="P11" i="4"/>
  <c r="P13" i="4"/>
  <c r="P14" i="4"/>
  <c r="P15" i="4"/>
  <c r="P16" i="4"/>
  <c r="P17" i="4"/>
  <c r="O9" i="4"/>
  <c r="O10" i="4"/>
  <c r="O11" i="4"/>
  <c r="O12" i="4"/>
  <c r="O13" i="4"/>
  <c r="O14" i="4"/>
  <c r="O15" i="4"/>
  <c r="O16" i="4"/>
  <c r="O17" i="4"/>
  <c r="O18" i="4"/>
  <c r="O8" i="4"/>
  <c r="O9" i="1"/>
  <c r="O11" i="1"/>
  <c r="O12" i="1"/>
  <c r="O13" i="1"/>
  <c r="O10" i="1"/>
  <c r="O14" i="1"/>
  <c r="O15" i="1"/>
  <c r="O16" i="1"/>
  <c r="O17" i="1"/>
  <c r="O18" i="1"/>
  <c r="O19" i="1"/>
  <c r="O20" i="1"/>
  <c r="O8" i="1"/>
  <c r="P19" i="5" l="1"/>
  <c r="P18" i="5"/>
  <c r="M12" i="3" l="1"/>
  <c r="M9" i="3"/>
  <c r="M10" i="3"/>
  <c r="M11" i="3"/>
  <c r="M15" i="1"/>
  <c r="K15" i="1"/>
  <c r="I15" i="1"/>
  <c r="G15" i="1"/>
  <c r="M8" i="1"/>
  <c r="M10" i="1"/>
  <c r="M11" i="1"/>
  <c r="M13" i="1"/>
  <c r="M14" i="1"/>
  <c r="M12" i="1"/>
  <c r="M16" i="1"/>
  <c r="M17" i="1"/>
  <c r="M18" i="1"/>
  <c r="M19" i="1"/>
  <c r="M20" i="1"/>
  <c r="M17" i="4"/>
  <c r="K17" i="4"/>
  <c r="I17" i="4"/>
  <c r="G17" i="4"/>
  <c r="M10" i="4"/>
  <c r="M9" i="4"/>
  <c r="M13" i="4"/>
  <c r="M14" i="4"/>
  <c r="M12" i="4"/>
  <c r="M16" i="4"/>
  <c r="M11" i="4"/>
  <c r="M18" i="4"/>
  <c r="M15" i="4"/>
  <c r="M11" i="6"/>
  <c r="M8" i="6"/>
  <c r="M10" i="6"/>
  <c r="M12" i="6"/>
  <c r="M13" i="6"/>
  <c r="M9" i="2"/>
  <c r="M10" i="2"/>
  <c r="M14" i="2"/>
  <c r="M16" i="2"/>
  <c r="M13" i="2"/>
  <c r="M17" i="2"/>
  <c r="M12" i="2"/>
  <c r="M11" i="2"/>
  <c r="M15" i="2"/>
  <c r="M9" i="6"/>
  <c r="M8" i="4"/>
  <c r="M8" i="3"/>
  <c r="M8" i="2"/>
  <c r="M9" i="1"/>
  <c r="M13" i="5"/>
  <c r="M9" i="5"/>
  <c r="M12" i="5"/>
  <c r="M11" i="5"/>
  <c r="M14" i="5"/>
  <c r="M10" i="5"/>
  <c r="M15" i="5"/>
  <c r="M17" i="5"/>
  <c r="M16" i="5"/>
  <c r="M20" i="5"/>
  <c r="M21" i="5"/>
  <c r="M8" i="5"/>
  <c r="P15" i="1" l="1"/>
  <c r="P24" i="2"/>
  <c r="P23" i="2"/>
  <c r="K11" i="6" l="1"/>
  <c r="K12" i="6"/>
  <c r="K13" i="6"/>
  <c r="K10" i="6"/>
  <c r="K8" i="6"/>
  <c r="K9" i="6"/>
  <c r="I8" i="6"/>
  <c r="G8" i="6"/>
  <c r="K13" i="5"/>
  <c r="K14" i="5"/>
  <c r="K12" i="5"/>
  <c r="K11" i="5"/>
  <c r="K15" i="5"/>
  <c r="K9" i="5"/>
  <c r="K17" i="5"/>
  <c r="K16" i="5"/>
  <c r="K10" i="5"/>
  <c r="K21" i="5"/>
  <c r="K20" i="5"/>
  <c r="P20" i="5" s="1"/>
  <c r="K8" i="5"/>
  <c r="G15" i="4"/>
  <c r="I15" i="4"/>
  <c r="K8" i="4"/>
  <c r="K10" i="4"/>
  <c r="K9" i="4"/>
  <c r="K14" i="4"/>
  <c r="K16" i="4"/>
  <c r="K11" i="4"/>
  <c r="K12" i="4"/>
  <c r="K18" i="4"/>
  <c r="K15" i="4"/>
  <c r="K13" i="4"/>
  <c r="K8" i="3"/>
  <c r="K9" i="3"/>
  <c r="K10" i="3"/>
  <c r="K11" i="3"/>
  <c r="K12" i="3"/>
  <c r="G11" i="3"/>
  <c r="I11" i="3"/>
  <c r="I15" i="2"/>
  <c r="G15" i="2"/>
  <c r="P15" i="2" s="1"/>
  <c r="K16" i="2"/>
  <c r="K9" i="2"/>
  <c r="K17" i="2"/>
  <c r="K8" i="2"/>
  <c r="K14" i="2"/>
  <c r="K11" i="2"/>
  <c r="K13" i="2"/>
  <c r="K12" i="2"/>
  <c r="K15" i="2"/>
  <c r="K10" i="2"/>
  <c r="K11" i="1"/>
  <c r="K13" i="1"/>
  <c r="K8" i="1"/>
  <c r="K10" i="1"/>
  <c r="K12" i="1"/>
  <c r="K14" i="1"/>
  <c r="K16" i="1"/>
  <c r="K17" i="1"/>
  <c r="K18" i="1"/>
  <c r="K19" i="1"/>
  <c r="K20" i="1"/>
  <c r="K9" i="1"/>
  <c r="I10" i="6"/>
  <c r="I10" i="5"/>
  <c r="I21" i="5"/>
  <c r="I9" i="5"/>
  <c r="G10" i="3"/>
  <c r="I11" i="2"/>
  <c r="I13" i="2"/>
  <c r="I12" i="2"/>
  <c r="I8" i="2"/>
  <c r="I9" i="2"/>
  <c r="I17" i="1"/>
  <c r="I18" i="1"/>
  <c r="I19" i="1"/>
  <c r="I20" i="1"/>
  <c r="I10" i="2" l="1"/>
  <c r="I16" i="2"/>
  <c r="I14" i="2"/>
  <c r="P14" i="2" s="1"/>
  <c r="I17" i="2"/>
  <c r="I9" i="6"/>
  <c r="P9" i="6" s="1"/>
  <c r="I11" i="6"/>
  <c r="I12" i="6"/>
  <c r="I13" i="6"/>
  <c r="I14" i="5"/>
  <c r="I11" i="5"/>
  <c r="I17" i="5"/>
  <c r="I15" i="5"/>
  <c r="I12" i="5"/>
  <c r="P12" i="5" s="1"/>
  <c r="I13" i="5"/>
  <c r="I16" i="5"/>
  <c r="P16" i="5" s="1"/>
  <c r="I8" i="5"/>
  <c r="I10" i="4"/>
  <c r="I8" i="4"/>
  <c r="I9" i="4"/>
  <c r="I16" i="4"/>
  <c r="I14" i="4"/>
  <c r="I11" i="4"/>
  <c r="I12" i="4"/>
  <c r="I18" i="4"/>
  <c r="I13" i="4"/>
  <c r="I9" i="3"/>
  <c r="I8" i="3"/>
  <c r="I10" i="3"/>
  <c r="I12" i="3"/>
  <c r="I16" i="1"/>
  <c r="I12" i="1"/>
  <c r="I14" i="1"/>
  <c r="I13" i="1"/>
  <c r="I10" i="1"/>
  <c r="I9" i="1"/>
  <c r="I8" i="1"/>
  <c r="I11" i="1"/>
  <c r="G13" i="6" l="1"/>
  <c r="P13" i="6" s="1"/>
  <c r="G12" i="6"/>
  <c r="P12" i="6" s="1"/>
  <c r="G11" i="6"/>
  <c r="P11" i="6" s="1"/>
  <c r="G9" i="6"/>
  <c r="G10" i="6"/>
  <c r="P10" i="6" s="1"/>
  <c r="G9" i="5"/>
  <c r="P9" i="5" s="1"/>
  <c r="G14" i="5"/>
  <c r="P14" i="5" s="1"/>
  <c r="G11" i="5"/>
  <c r="G10" i="5"/>
  <c r="P10" i="5" s="1"/>
  <c r="G17" i="5"/>
  <c r="P17" i="5" s="1"/>
  <c r="G15" i="5"/>
  <c r="P15" i="5" s="1"/>
  <c r="G12" i="5"/>
  <c r="G13" i="5"/>
  <c r="P13" i="5" s="1"/>
  <c r="G16" i="5"/>
  <c r="G21" i="5"/>
  <c r="P21" i="5" s="1"/>
  <c r="G8" i="5"/>
  <c r="P8" i="5" s="1"/>
  <c r="G18" i="4"/>
  <c r="G12" i="4"/>
  <c r="G11" i="4"/>
  <c r="G14" i="4"/>
  <c r="G16" i="4"/>
  <c r="G9" i="4"/>
  <c r="G8" i="4"/>
  <c r="G10" i="4"/>
  <c r="G13" i="4"/>
  <c r="G9" i="3"/>
  <c r="G8" i="3"/>
  <c r="G12" i="3"/>
  <c r="G8" i="2"/>
  <c r="P8" i="2" s="1"/>
  <c r="G11" i="2"/>
  <c r="P11" i="2" s="1"/>
  <c r="G13" i="2"/>
  <c r="P13" i="2" s="1"/>
  <c r="G10" i="2"/>
  <c r="P10" i="2" s="1"/>
  <c r="G12" i="2"/>
  <c r="P12" i="2" s="1"/>
  <c r="G16" i="2"/>
  <c r="P16" i="2" s="1"/>
  <c r="G14" i="2"/>
  <c r="G17" i="2"/>
  <c r="P17" i="2" s="1"/>
  <c r="G9" i="2"/>
  <c r="P9" i="2" s="1"/>
  <c r="G8" i="1"/>
  <c r="P8" i="1" s="1"/>
  <c r="G9" i="1"/>
  <c r="P9" i="1" s="1"/>
  <c r="G10" i="1"/>
  <c r="P10" i="1" s="1"/>
  <c r="G13" i="1"/>
  <c r="P13" i="1" s="1"/>
  <c r="G14" i="1"/>
  <c r="P14" i="1" s="1"/>
  <c r="G17" i="1"/>
  <c r="P17" i="1" s="1"/>
  <c r="G12" i="1"/>
  <c r="P12" i="1" s="1"/>
  <c r="G18" i="1"/>
  <c r="P18" i="1" s="1"/>
  <c r="G16" i="1"/>
  <c r="P16" i="1" s="1"/>
  <c r="G19" i="1"/>
  <c r="P19" i="1" s="1"/>
  <c r="G20" i="1"/>
  <c r="P20" i="1" s="1"/>
  <c r="G11" i="1"/>
  <c r="P11" i="1" s="1"/>
</calcChain>
</file>

<file path=xl/sharedStrings.xml><?xml version="1.0" encoding="utf-8"?>
<sst xmlns="http://schemas.openxmlformats.org/spreadsheetml/2006/main" count="387" uniqueCount="123">
  <si>
    <t>Emanuel Sanchez</t>
  </si>
  <si>
    <t>SAFA</t>
  </si>
  <si>
    <t>PUR</t>
  </si>
  <si>
    <t>Michael Shteynblik</t>
  </si>
  <si>
    <t>FG</t>
  </si>
  <si>
    <t>Nector Colon Arroyo</t>
  </si>
  <si>
    <t>Deniel Loubriel Crespo</t>
  </si>
  <si>
    <t>PFC</t>
  </si>
  <si>
    <t>Andre Emden Sanchez</t>
  </si>
  <si>
    <t>EMFC</t>
  </si>
  <si>
    <t>Mauricio Arbona</t>
  </si>
  <si>
    <t>Benjamin Vidal</t>
  </si>
  <si>
    <t>Fernando Rivas Candela</t>
  </si>
  <si>
    <t>TFC</t>
  </si>
  <si>
    <t>Ian Cruz Feliz</t>
  </si>
  <si>
    <t>EDC</t>
  </si>
  <si>
    <t>Dariel E. Velez Calderon</t>
  </si>
  <si>
    <t>Melvin Rivera</t>
  </si>
  <si>
    <t>Dwen A. Tdiaz Torres</t>
  </si>
  <si>
    <t>Federación de Esgrima de Puerto Rico</t>
  </si>
  <si>
    <t>Copa Olimpica 2025</t>
  </si>
  <si>
    <t>Ranking Nacional, Espada Masculina, Juvenil</t>
  </si>
  <si>
    <t>No</t>
  </si>
  <si>
    <t>Apellidos</t>
  </si>
  <si>
    <t>Club</t>
  </si>
  <si>
    <t>Pais</t>
  </si>
  <si>
    <t>Año Nac.</t>
  </si>
  <si>
    <t>Lugar</t>
  </si>
  <si>
    <t>Puntos</t>
  </si>
  <si>
    <t>Ptos Total</t>
  </si>
  <si>
    <t>Ranking Nacional, Sable Femenino, Juvenil</t>
  </si>
  <si>
    <t>Ranking Nacional, Sable Masculino, Juvenil</t>
  </si>
  <si>
    <t>Ranking Nacional, Florete Femenino, Juvenil</t>
  </si>
  <si>
    <t>Ranking Nacional, Florete Masculino, Juvenil</t>
  </si>
  <si>
    <t>Ranking Nacional, Espada Femenina, Juvenil</t>
  </si>
  <si>
    <t>TNR #1, Gurabo 27/09/25</t>
  </si>
  <si>
    <t>TNR #1, Gurabo 28/09/25</t>
  </si>
  <si>
    <t>1 </t>
  </si>
  <si>
    <t>Alanis Waller del Valle</t>
  </si>
  <si>
    <t>Alexandra Waller del Valle</t>
  </si>
  <si>
    <t>Andrea Waller del Valle</t>
  </si>
  <si>
    <t>Sophia I. Mojena Vega</t>
  </si>
  <si>
    <t>ASJ</t>
  </si>
  <si>
    <t>Odalys Vega Barrios</t>
  </si>
  <si>
    <t>MAY</t>
  </si>
  <si>
    <t>Bryanna Sanchez Ramos</t>
  </si>
  <si>
    <t>Julianna Ramos Pastrana</t>
  </si>
  <si>
    <t>SJFC</t>
  </si>
  <si>
    <t>Alejandra Salazar Sierra</t>
  </si>
  <si>
    <t>Sebastian Garcia</t>
  </si>
  <si>
    <t>Marcos Cano Acevedo</t>
  </si>
  <si>
    <t>MFC</t>
  </si>
  <si>
    <t>Jose Arnel Ortega</t>
  </si>
  <si>
    <t>Sofia Cano</t>
  </si>
  <si>
    <t> 2 </t>
  </si>
  <si>
    <t>Valentina L. Visco Parra</t>
  </si>
  <si>
    <t xml:space="preserve">Mya Isabelle Hernandez Vega </t>
  </si>
  <si>
    <t>SAP</t>
  </si>
  <si>
    <t>Alondra Alvarez Quintana</t>
  </si>
  <si>
    <t> 5 </t>
  </si>
  <si>
    <t>Alyanis Martinez Garcia</t>
  </si>
  <si>
    <t>Alanys Baez Melendez</t>
  </si>
  <si>
    <t>Kiara A. Falcon Rodriguez</t>
  </si>
  <si>
    <t>Isabella Morales Cortez</t>
  </si>
  <si>
    <t>Deven Mattoo</t>
  </si>
  <si>
    <t>FC</t>
  </si>
  <si>
    <t>Connor Woodward</t>
  </si>
  <si>
    <t>RTF</t>
  </si>
  <si>
    <t>Itzel Alsina</t>
  </si>
  <si>
    <t>OFC</t>
  </si>
  <si>
    <t>Keviel Rosado Cruz</t>
  </si>
  <si>
    <t>Surya Mattoo</t>
  </si>
  <si>
    <t>Jose Arnel Ortega II</t>
  </si>
  <si>
    <t>Yorrick Alfonso  de Souza Cabrero</t>
  </si>
  <si>
    <t>AFC</t>
  </si>
  <si>
    <t>Sebastian Perrello Espada</t>
  </si>
  <si>
    <t>Cameron Vinfiield</t>
  </si>
  <si>
    <t>VFA</t>
  </si>
  <si>
    <t>Liam Vinfield</t>
  </si>
  <si>
    <t>Edan Rodriguez</t>
  </si>
  <si>
    <t>Sofía Baez Feliciano</t>
  </si>
  <si>
    <t>Arelys M. Rivera Fragoso</t>
  </si>
  <si>
    <t>Kiana Blas Reyes</t>
  </si>
  <si>
    <t>Idelianis  Hernández Vázquez</t>
  </si>
  <si>
    <t>Gia M. Ruiz Rivera</t>
  </si>
  <si>
    <t>VFC</t>
  </si>
  <si>
    <t>Decalage Categ. Adulto</t>
  </si>
  <si>
    <t>TNR # 2 Carolina 26/10/25</t>
  </si>
  <si>
    <t>Dwen A. Diaz Torres</t>
  </si>
  <si>
    <t>TNR # 2 Carolina 25/10/25</t>
  </si>
  <si>
    <t>TNR # 2, Carolina 25/10/25</t>
  </si>
  <si>
    <t>TNR #3 Salina 23/11/25</t>
  </si>
  <si>
    <t>Yanylixa Santiago Gonzales</t>
  </si>
  <si>
    <t>TNR #3 Salina 22/11/25</t>
  </si>
  <si>
    <t>Andrew Arce</t>
  </si>
  <si>
    <t>GFA</t>
  </si>
  <si>
    <t>Carola P. Joa Alva</t>
  </si>
  <si>
    <t>Fed</t>
  </si>
  <si>
    <t>RD</t>
  </si>
  <si>
    <t>Yanyilxia Santiago Gonzalez</t>
  </si>
  <si>
    <t>Dhruv Mattoo</t>
  </si>
  <si>
    <t>TMFC</t>
  </si>
  <si>
    <t>Gabriela Hwang</t>
  </si>
  <si>
    <t>PFA</t>
  </si>
  <si>
    <t>Gabriela Maria Lin Hwang</t>
  </si>
  <si>
    <t>NAC Octubre 6/2025</t>
  </si>
  <si>
    <t xml:space="preserve">Camapeonato Nacional </t>
  </si>
  <si>
    <t>TNR #4 Salina 6/12/25</t>
  </si>
  <si>
    <t>Copa del Mundo Costa Rica 15/11/25</t>
  </si>
  <si>
    <t>Copa del Mundo El Salvador 31/10/25</t>
  </si>
  <si>
    <t>Competencias Internacionales</t>
  </si>
  <si>
    <t>TNR #4 Salinas 6/12/25</t>
  </si>
  <si>
    <t>TNR #4 Salinas 7/12/25</t>
  </si>
  <si>
    <t>Kenangeliz Hernandez Millan</t>
  </si>
  <si>
    <t>Camila Rivera Gonzalez</t>
  </si>
  <si>
    <t>Issac de Jesus Rivera</t>
  </si>
  <si>
    <t>C.M, Budapest, 13/12/20025</t>
  </si>
  <si>
    <t>C.M Bogota 03/01/26</t>
  </si>
  <si>
    <t>TNR #5 Mayaguez 01/02/2026</t>
  </si>
  <si>
    <t>Onexis Rijo Hernaandez</t>
  </si>
  <si>
    <t>Jeriel Rivera Nieves</t>
  </si>
  <si>
    <t>TNR #5 Mayaguez 31/01/2026</t>
  </si>
  <si>
    <t>Copa del Mundo Egipto 30/01/26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</si>
</sst>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TRUE&quot;;&quot;TRUE&quot;;&quot;FALSE&quot;"/>
    <numFmt numFmtId="165" formatCode="&quot;VERDADERO&quot;;&quot;VERDADERO&quot;;&quot;FALSO&quot;"/>
  </numFmts>
  <fonts count="32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trike/>
      <sz val="10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onstantia"/>
      <family val="1"/>
      <charset val="1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9C6500"/>
      <name val="Calibri"/>
      <family val="2"/>
      <scheme val="minor"/>
    </font>
    <font>
      <sz val="10"/>
      <name val="Calibri"/>
      <family val="2"/>
    </font>
    <font>
      <strike/>
      <sz val="10"/>
      <color rgb="FFFF0000"/>
      <name val="Calibri"/>
      <family val="2"/>
    </font>
    <font>
      <sz val="11"/>
      <color rgb="FF111111"/>
      <name val="Calibri"/>
      <family val="2"/>
    </font>
    <font>
      <sz val="10"/>
      <color rgb="FF111111"/>
      <name val="Calibri"/>
      <family val="2"/>
    </font>
    <font>
      <strike/>
      <sz val="11"/>
      <color rgb="FFFF0000"/>
      <name val="Calibri"/>
      <family val="2"/>
    </font>
    <font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charset val="1"/>
    </font>
    <font>
      <b/>
      <sz val="11"/>
      <color rgb="FF000000"/>
      <name val="Calibri"/>
      <family val="2"/>
      <charset val="1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"/>
      <family val="2"/>
      <charset val="1"/>
    </font>
    <font>
      <sz val="10"/>
      <color theme="1"/>
      <name val="Calibri"/>
      <family val="2"/>
    </font>
    <font>
      <strike/>
      <sz val="11"/>
      <color rgb="FFFF0000"/>
      <name val="Calibri"/>
      <family val="2"/>
      <charset val="1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1D41A"/>
        <bgColor rgb="FF969696"/>
      </patternFill>
    </fill>
    <fill>
      <patternFill patternType="solid">
        <fgColor rgb="FFFF8000"/>
        <bgColor rgb="FFFF8080"/>
      </patternFill>
    </fill>
    <fill>
      <patternFill patternType="solid">
        <fgColor rgb="FFFFEB9C"/>
      </patternFill>
    </fill>
    <fill>
      <patternFill patternType="solid">
        <fgColor rgb="FF92D050"/>
        <bgColor rgb="FFFF8080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rgb="FF000000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16" fillId="4" borderId="0" applyNumberFormat="0" applyBorder="0" applyAlignment="0" applyProtection="0"/>
  </cellStyleXfs>
  <cellXfs count="188">
    <xf numFmtId="0" fontId="0" fillId="0" borderId="0" xfId="0"/>
    <xf numFmtId="0" fontId="0" fillId="0" borderId="0" xfId="0" applyFont="1" applyBorder="1" applyAlignment="1" applyProtection="1"/>
    <xf numFmtId="0" fontId="0" fillId="0" borderId="2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/>
    </xf>
    <xf numFmtId="164" fontId="0" fillId="0" borderId="2" xfId="0" applyNumberFormat="1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165" fontId="4" fillId="0" borderId="2" xfId="0" applyNumberFormat="1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  <xf numFmtId="164" fontId="6" fillId="0" borderId="2" xfId="0" applyNumberFormat="1" applyFont="1" applyBorder="1" applyAlignment="1" applyProtection="1">
      <alignment horizontal="center"/>
    </xf>
    <xf numFmtId="0" fontId="0" fillId="0" borderId="2" xfId="0" applyFont="1" applyBorder="1" applyAlignment="1" applyProtection="1"/>
    <xf numFmtId="0" fontId="6" fillId="0" borderId="2" xfId="0" applyFont="1" applyBorder="1" applyAlignment="1" applyProtection="1">
      <alignment horizontal="center"/>
    </xf>
    <xf numFmtId="0" fontId="8" fillId="0" borderId="2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 vertical="center"/>
    </xf>
    <xf numFmtId="0" fontId="0" fillId="0" borderId="2" xfId="0" applyFont="1" applyFill="1" applyBorder="1" applyAlignment="1" applyProtection="1"/>
    <xf numFmtId="0" fontId="0" fillId="0" borderId="2" xfId="0" applyFont="1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0" xfId="0" applyAlignment="1" applyProtection="1"/>
    <xf numFmtId="0" fontId="0" fillId="0" borderId="0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0" applyFont="1" applyBorder="1" applyAlignment="1" applyProtection="1">
      <alignment horizontal="center"/>
    </xf>
    <xf numFmtId="0" fontId="9" fillId="0" borderId="11" xfId="0" applyFont="1" applyBorder="1" applyAlignment="1" applyProtection="1">
      <alignment horizontal="center"/>
    </xf>
    <xf numFmtId="0" fontId="9" fillId="0" borderId="4" xfId="0" applyFont="1" applyBorder="1" applyAlignment="1" applyProtection="1">
      <alignment horizontal="center"/>
    </xf>
    <xf numFmtId="0" fontId="9" fillId="0" borderId="12" xfId="0" applyFont="1" applyBorder="1" applyAlignment="1" applyProtection="1">
      <alignment horizontal="center"/>
    </xf>
    <xf numFmtId="0" fontId="0" fillId="0" borderId="13" xfId="0" applyFont="1" applyBorder="1" applyAlignment="1" applyProtection="1">
      <alignment horizontal="center"/>
    </xf>
    <xf numFmtId="0" fontId="10" fillId="0" borderId="2" xfId="0" applyFont="1" applyBorder="1" applyAlignment="1" applyProtection="1"/>
    <xf numFmtId="164" fontId="11" fillId="0" borderId="2" xfId="0" applyNumberFormat="1" applyFont="1" applyBorder="1" applyAlignment="1" applyProtection="1">
      <alignment horizontal="center"/>
    </xf>
    <xf numFmtId="1" fontId="7" fillId="0" borderId="2" xfId="0" applyNumberFormat="1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left"/>
    </xf>
    <xf numFmtId="0" fontId="0" fillId="0" borderId="2" xfId="0" applyBorder="1" applyAlignment="1" applyProtection="1"/>
    <xf numFmtId="0" fontId="3" fillId="0" borderId="2" xfId="0" applyFont="1" applyFill="1" applyBorder="1" applyAlignment="1" applyProtection="1">
      <alignment horizontal="center" vertical="center" wrapText="1"/>
    </xf>
    <xf numFmtId="165" fontId="13" fillId="0" borderId="2" xfId="0" applyNumberFormat="1" applyFont="1" applyBorder="1" applyAlignment="1" applyProtection="1">
      <alignment horizontal="center"/>
    </xf>
    <xf numFmtId="0" fontId="0" fillId="0" borderId="2" xfId="0" applyFill="1" applyBorder="1" applyAlignment="1" applyProtection="1"/>
    <xf numFmtId="0" fontId="14" fillId="0" borderId="2" xfId="0" applyFont="1" applyBorder="1" applyAlignment="1" applyProtection="1">
      <alignment horizontal="left"/>
    </xf>
    <xf numFmtId="0" fontId="14" fillId="0" borderId="2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0" fillId="0" borderId="2" xfId="0" applyFont="1" applyBorder="1" applyAlignment="1" applyProtection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 applyProtection="1">
      <alignment horizontal="left" vertical="center"/>
    </xf>
    <xf numFmtId="0" fontId="11" fillId="0" borderId="2" xfId="0" applyFont="1" applyBorder="1" applyAlignment="1" applyProtection="1">
      <alignment horizontal="center"/>
    </xf>
    <xf numFmtId="0" fontId="11" fillId="0" borderId="2" xfId="0" applyFont="1" applyBorder="1" applyAlignment="1">
      <alignment horizontal="center"/>
    </xf>
    <xf numFmtId="0" fontId="9" fillId="0" borderId="0" xfId="0" applyFont="1" applyBorder="1" applyAlignment="1" applyProtection="1">
      <alignment horizontal="center"/>
    </xf>
    <xf numFmtId="0" fontId="1" fillId="0" borderId="1" xfId="1"/>
    <xf numFmtId="0" fontId="0" fillId="0" borderId="0" xfId="0" applyFont="1" applyBorder="1" applyAlignment="1" applyProtection="1">
      <alignment horizontal="center"/>
    </xf>
    <xf numFmtId="0" fontId="0" fillId="0" borderId="0" xfId="0" applyFont="1" applyFill="1" applyBorder="1" applyAlignment="1" applyProtection="1"/>
    <xf numFmtId="0" fontId="0" fillId="0" borderId="0" xfId="0" applyBorder="1"/>
    <xf numFmtId="0" fontId="15" fillId="0" borderId="2" xfId="0" applyFont="1" applyBorder="1" applyAlignment="1" applyProtection="1">
      <alignment horizontal="center"/>
    </xf>
    <xf numFmtId="0" fontId="0" fillId="0" borderId="14" xfId="0" applyFont="1" applyBorder="1" applyAlignment="1" applyProtection="1">
      <alignment horizontal="center"/>
    </xf>
    <xf numFmtId="1" fontId="11" fillId="0" borderId="2" xfId="0" applyNumberFormat="1" applyFont="1" applyBorder="1" applyAlignment="1" applyProtection="1">
      <alignment horizontal="center"/>
    </xf>
    <xf numFmtId="0" fontId="0" fillId="0" borderId="17" xfId="0" applyFont="1" applyBorder="1" applyAlignment="1" applyProtection="1">
      <alignment vertical="center"/>
    </xf>
    <xf numFmtId="0" fontId="17" fillId="0" borderId="2" xfId="0" applyFont="1" applyBorder="1" applyAlignment="1" applyProtection="1">
      <alignment horizontal="center"/>
    </xf>
    <xf numFmtId="0" fontId="18" fillId="0" borderId="2" xfId="0" applyFont="1" applyBorder="1" applyAlignment="1" applyProtection="1">
      <alignment horizontal="center"/>
    </xf>
    <xf numFmtId="0" fontId="21" fillId="0" borderId="2" xfId="0" applyFont="1" applyBorder="1" applyAlignment="1" applyProtection="1">
      <alignment horizontal="center"/>
    </xf>
    <xf numFmtId="165" fontId="22" fillId="0" borderId="2" xfId="0" applyNumberFormat="1" applyFont="1" applyBorder="1" applyAlignment="1" applyProtection="1">
      <alignment horizontal="center"/>
    </xf>
    <xf numFmtId="0" fontId="9" fillId="0" borderId="18" xfId="0" applyFont="1" applyBorder="1" applyAlignment="1" applyProtection="1">
      <alignment horizontal="center"/>
    </xf>
    <xf numFmtId="0" fontId="9" fillId="0" borderId="19" xfId="0" applyFont="1" applyBorder="1" applyAlignment="1" applyProtection="1">
      <alignment horizontal="center"/>
    </xf>
    <xf numFmtId="0" fontId="9" fillId="0" borderId="20" xfId="0" applyFont="1" applyBorder="1" applyAlignment="1" applyProtection="1">
      <alignment horizontal="center"/>
    </xf>
    <xf numFmtId="0" fontId="0" fillId="0" borderId="2" xfId="0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/>
    <xf numFmtId="0" fontId="0" fillId="0" borderId="0" xfId="0" applyFont="1" applyFill="1" applyBorder="1" applyAlignment="1" applyProtection="1">
      <alignment horizontal="center"/>
    </xf>
    <xf numFmtId="164" fontId="11" fillId="0" borderId="0" xfId="0" applyNumberFormat="1" applyFont="1" applyBorder="1" applyAlignment="1" applyProtection="1">
      <alignment horizontal="center"/>
    </xf>
    <xf numFmtId="1" fontId="11" fillId="0" borderId="0" xfId="0" applyNumberFormat="1" applyFont="1" applyBorder="1" applyAlignment="1" applyProtection="1">
      <alignment horizontal="center"/>
    </xf>
    <xf numFmtId="0" fontId="0" fillId="0" borderId="0" xfId="0" applyBorder="1" applyAlignment="1">
      <alignment horizontal="center"/>
    </xf>
    <xf numFmtId="1" fontId="7" fillId="0" borderId="0" xfId="0" applyNumberFormat="1" applyFont="1" applyBorder="1" applyAlignment="1" applyProtection="1">
      <alignment horizontal="center"/>
    </xf>
    <xf numFmtId="0" fontId="0" fillId="0" borderId="7" xfId="0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" fillId="0" borderId="0" xfId="0" applyFont="1" applyAlignment="1"/>
    <xf numFmtId="164" fontId="4" fillId="0" borderId="2" xfId="0" applyNumberFormat="1" applyFont="1" applyBorder="1" applyAlignment="1" applyProtection="1">
      <alignment horizontal="center"/>
    </xf>
    <xf numFmtId="0" fontId="26" fillId="0" borderId="2" xfId="0" applyFont="1" applyBorder="1" applyAlignment="1" applyProtection="1">
      <alignment horizontal="center"/>
    </xf>
    <xf numFmtId="0" fontId="2" fillId="0" borderId="2" xfId="0" applyFont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164" fontId="23" fillId="0" borderId="2" xfId="0" applyNumberFormat="1" applyFont="1" applyBorder="1" applyAlignment="1" applyProtection="1">
      <alignment horizontal="center"/>
    </xf>
    <xf numFmtId="0" fontId="23" fillId="0" borderId="2" xfId="0" applyFont="1" applyBorder="1" applyAlignment="1" applyProtection="1">
      <alignment horizontal="center"/>
    </xf>
    <xf numFmtId="164" fontId="24" fillId="0" borderId="2" xfId="0" applyNumberFormat="1" applyFont="1" applyBorder="1" applyAlignment="1" applyProtection="1">
      <alignment horizontal="center"/>
    </xf>
    <xf numFmtId="0" fontId="24" fillId="0" borderId="2" xfId="0" applyFont="1" applyBorder="1" applyAlignment="1" applyProtection="1">
      <alignment horizontal="center"/>
    </xf>
    <xf numFmtId="0" fontId="31" fillId="0" borderId="2" xfId="0" applyFont="1" applyBorder="1" applyAlignment="1" applyProtection="1">
      <alignment horizontal="center"/>
    </xf>
    <xf numFmtId="0" fontId="9" fillId="0" borderId="22" xfId="0" applyFont="1" applyBorder="1" applyAlignment="1" applyProtection="1">
      <alignment horizontal="center"/>
    </xf>
    <xf numFmtId="0" fontId="3" fillId="0" borderId="13" xfId="0" applyFont="1" applyFill="1" applyBorder="1" applyAlignment="1" applyProtection="1">
      <alignment horizontal="center" vertical="center" wrapText="1"/>
    </xf>
    <xf numFmtId="10" fontId="0" fillId="0" borderId="13" xfId="0" applyNumberFormat="1" applyFont="1" applyBorder="1" applyAlignment="1" applyProtection="1"/>
    <xf numFmtId="10" fontId="0" fillId="0" borderId="13" xfId="0" applyNumberFormat="1" applyFont="1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164" fontId="11" fillId="0" borderId="13" xfId="0" applyNumberFormat="1" applyFont="1" applyBorder="1" applyAlignment="1" applyProtection="1">
      <alignment horizontal="center"/>
    </xf>
    <xf numFmtId="164" fontId="4" fillId="0" borderId="13" xfId="0" applyNumberFormat="1" applyFont="1" applyBorder="1" applyAlignment="1" applyProtection="1">
      <alignment horizontal="center"/>
    </xf>
    <xf numFmtId="1" fontId="7" fillId="0" borderId="13" xfId="0" applyNumberFormat="1" applyFont="1" applyBorder="1" applyAlignment="1" applyProtection="1">
      <alignment horizontal="center"/>
    </xf>
    <xf numFmtId="0" fontId="3" fillId="0" borderId="23" xfId="0" applyFont="1" applyBorder="1" applyAlignment="1" applyProtection="1">
      <alignment horizontal="center" vertical="center" wrapText="1"/>
    </xf>
    <xf numFmtId="0" fontId="10" fillId="0" borderId="24" xfId="0" applyFont="1" applyBorder="1" applyAlignment="1" applyProtection="1"/>
    <xf numFmtId="0" fontId="0" fillId="0" borderId="24" xfId="0" applyFont="1" applyBorder="1" applyAlignment="1" applyProtection="1">
      <alignment horizontal="center"/>
    </xf>
    <xf numFmtId="0" fontId="3" fillId="0" borderId="24" xfId="0" applyFont="1" applyBorder="1" applyAlignment="1" applyProtection="1">
      <alignment horizontal="center" vertical="center" wrapText="1"/>
    </xf>
    <xf numFmtId="164" fontId="11" fillId="0" borderId="24" xfId="0" applyNumberFormat="1" applyFont="1" applyBorder="1" applyAlignment="1" applyProtection="1">
      <alignment horizontal="center"/>
    </xf>
    <xf numFmtId="0" fontId="24" fillId="0" borderId="24" xfId="0" applyFont="1" applyBorder="1" applyAlignment="1" applyProtection="1">
      <alignment horizontal="center"/>
    </xf>
    <xf numFmtId="164" fontId="24" fillId="0" borderId="24" xfId="0" applyNumberFormat="1" applyFont="1" applyBorder="1" applyAlignment="1" applyProtection="1">
      <alignment horizontal="center"/>
    </xf>
    <xf numFmtId="0" fontId="5" fillId="0" borderId="24" xfId="0" applyFont="1" applyBorder="1" applyAlignment="1" applyProtection="1">
      <alignment horizontal="center"/>
    </xf>
    <xf numFmtId="164" fontId="4" fillId="0" borderId="24" xfId="0" applyNumberFormat="1" applyFont="1" applyBorder="1" applyAlignment="1" applyProtection="1">
      <alignment horizontal="center"/>
    </xf>
    <xf numFmtId="0" fontId="0" fillId="0" borderId="24" xfId="0" applyBorder="1" applyAlignment="1" applyProtection="1">
      <alignment horizontal="center"/>
    </xf>
    <xf numFmtId="1" fontId="7" fillId="0" borderId="25" xfId="0" applyNumberFormat="1" applyFont="1" applyBorder="1" applyAlignment="1" applyProtection="1">
      <alignment horizontal="center"/>
    </xf>
    <xf numFmtId="0" fontId="3" fillId="0" borderId="26" xfId="0" applyFont="1" applyBorder="1" applyAlignment="1" applyProtection="1">
      <alignment horizontal="center" vertical="center" wrapText="1"/>
    </xf>
    <xf numFmtId="1" fontId="7" fillId="0" borderId="27" xfId="0" applyNumberFormat="1" applyFont="1" applyBorder="1" applyAlignment="1" applyProtection="1">
      <alignment horizontal="center"/>
    </xf>
    <xf numFmtId="0" fontId="3" fillId="0" borderId="28" xfId="0" applyFont="1" applyFill="1" applyBorder="1" applyAlignment="1" applyProtection="1">
      <alignment horizontal="center" vertical="center" wrapText="1"/>
    </xf>
    <xf numFmtId="0" fontId="0" fillId="0" borderId="29" xfId="0" applyFont="1" applyBorder="1" applyAlignment="1" applyProtection="1"/>
    <xf numFmtId="0" fontId="0" fillId="0" borderId="29" xfId="0" applyFont="1" applyBorder="1" applyAlignment="1" applyProtection="1">
      <alignment horizontal="center"/>
    </xf>
    <xf numFmtId="0" fontId="0" fillId="0" borderId="29" xfId="0" applyBorder="1"/>
    <xf numFmtId="164" fontId="11" fillId="0" borderId="29" xfId="0" applyNumberFormat="1" applyFont="1" applyBorder="1" applyAlignment="1" applyProtection="1">
      <alignment horizontal="center"/>
    </xf>
    <xf numFmtId="0" fontId="0" fillId="0" borderId="29" xfId="0" applyBorder="1" applyAlignment="1">
      <alignment horizontal="center"/>
    </xf>
    <xf numFmtId="164" fontId="4" fillId="0" borderId="29" xfId="0" applyNumberFormat="1" applyFont="1" applyBorder="1" applyAlignment="1" applyProtection="1">
      <alignment horizontal="center"/>
    </xf>
    <xf numFmtId="1" fontId="7" fillId="0" borderId="30" xfId="0" applyNumberFormat="1" applyFont="1" applyBorder="1" applyAlignment="1" applyProtection="1">
      <alignment horizontal="center"/>
    </xf>
    <xf numFmtId="0" fontId="0" fillId="0" borderId="13" xfId="0" applyBorder="1" applyAlignment="1">
      <alignment horizontal="center"/>
    </xf>
    <xf numFmtId="0" fontId="0" fillId="0" borderId="13" xfId="0" applyFont="1" applyBorder="1" applyAlignment="1" applyProtection="1"/>
    <xf numFmtId="0" fontId="3" fillId="0" borderId="13" xfId="0" applyFont="1" applyBorder="1" applyAlignment="1" applyProtection="1">
      <alignment horizontal="center" vertical="center" wrapText="1"/>
    </xf>
    <xf numFmtId="164" fontId="0" fillId="0" borderId="13" xfId="0" applyNumberFormat="1" applyFont="1" applyBorder="1" applyAlignment="1" applyProtection="1">
      <alignment horizontal="center"/>
    </xf>
    <xf numFmtId="164" fontId="23" fillId="0" borderId="13" xfId="0" applyNumberFormat="1" applyFont="1" applyBorder="1" applyAlignment="1" applyProtection="1">
      <alignment horizontal="center"/>
    </xf>
    <xf numFmtId="0" fontId="0" fillId="0" borderId="23" xfId="0" applyBorder="1" applyAlignment="1">
      <alignment horizontal="center"/>
    </xf>
    <xf numFmtId="0" fontId="0" fillId="0" borderId="24" xfId="0" applyFont="1" applyBorder="1" applyAlignment="1" applyProtection="1"/>
    <xf numFmtId="164" fontId="0" fillId="0" borderId="24" xfId="0" applyNumberFormat="1" applyFont="1" applyBorder="1" applyAlignment="1" applyProtection="1">
      <alignment horizontal="center"/>
    </xf>
    <xf numFmtId="0" fontId="6" fillId="0" borderId="24" xfId="0" applyFont="1" applyBorder="1" applyAlignment="1" applyProtection="1">
      <alignment horizontal="center"/>
    </xf>
    <xf numFmtId="164" fontId="23" fillId="0" borderId="24" xfId="0" applyNumberFormat="1" applyFont="1" applyBorder="1" applyAlignment="1" applyProtection="1">
      <alignment horizontal="center"/>
    </xf>
    <xf numFmtId="0" fontId="0" fillId="0" borderId="26" xfId="0" applyBorder="1" applyAlignment="1">
      <alignment horizontal="center"/>
    </xf>
    <xf numFmtId="0" fontId="0" fillId="0" borderId="28" xfId="0" applyBorder="1" applyAlignment="1">
      <alignment horizontal="center"/>
    </xf>
    <xf numFmtId="0" fontId="3" fillId="0" borderId="29" xfId="0" applyFont="1" applyBorder="1" applyAlignment="1" applyProtection="1">
      <alignment horizontal="center" vertical="center" wrapText="1"/>
    </xf>
    <xf numFmtId="0" fontId="0" fillId="0" borderId="29" xfId="0" applyBorder="1" applyAlignment="1" applyProtection="1">
      <alignment horizontal="center"/>
    </xf>
    <xf numFmtId="164" fontId="0" fillId="0" borderId="29" xfId="0" applyNumberFormat="1" applyFont="1" applyBorder="1" applyAlignment="1" applyProtection="1">
      <alignment horizontal="center"/>
    </xf>
    <xf numFmtId="0" fontId="5" fillId="0" borderId="29" xfId="0" applyFont="1" applyBorder="1" applyAlignment="1" applyProtection="1">
      <alignment horizontal="center"/>
    </xf>
    <xf numFmtId="164" fontId="6" fillId="0" borderId="29" xfId="0" applyNumberFormat="1" applyFont="1" applyBorder="1" applyAlignment="1" applyProtection="1">
      <alignment horizontal="center"/>
    </xf>
    <xf numFmtId="164" fontId="23" fillId="0" borderId="29" xfId="0" applyNumberFormat="1" applyFont="1" applyBorder="1" applyAlignment="1" applyProtection="1">
      <alignment horizontal="center"/>
    </xf>
    <xf numFmtId="0" fontId="0" fillId="0" borderId="13" xfId="0" applyBorder="1" applyAlignment="1" applyProtection="1"/>
    <xf numFmtId="0" fontId="0" fillId="0" borderId="13" xfId="0" applyBorder="1"/>
    <xf numFmtId="1" fontId="11" fillId="0" borderId="13" xfId="0" applyNumberFormat="1" applyFont="1" applyBorder="1" applyAlignment="1" applyProtection="1">
      <alignment horizontal="center"/>
    </xf>
    <xf numFmtId="1" fontId="11" fillId="0" borderId="24" xfId="0" applyNumberFormat="1" applyFont="1" applyBorder="1" applyAlignment="1" applyProtection="1">
      <alignment horizontal="center"/>
    </xf>
    <xf numFmtId="0" fontId="4" fillId="0" borderId="24" xfId="0" applyFont="1" applyBorder="1" applyAlignment="1" applyProtection="1">
      <alignment horizontal="center"/>
    </xf>
    <xf numFmtId="0" fontId="0" fillId="0" borderId="31" xfId="0" applyBorder="1" applyAlignment="1">
      <alignment horizontal="center"/>
    </xf>
    <xf numFmtId="0" fontId="3" fillId="0" borderId="28" xfId="0" applyFont="1" applyBorder="1" applyAlignment="1" applyProtection="1">
      <alignment horizontal="center" vertical="center" wrapText="1"/>
    </xf>
    <xf numFmtId="1" fontId="11" fillId="0" borderId="29" xfId="0" applyNumberFormat="1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30" fillId="0" borderId="13" xfId="0" applyFont="1" applyBorder="1" applyAlignment="1" applyProtection="1">
      <alignment horizontal="center"/>
    </xf>
    <xf numFmtId="0" fontId="17" fillId="0" borderId="13" xfId="0" applyFont="1" applyBorder="1" applyAlignment="1" applyProtection="1">
      <alignment horizontal="center"/>
    </xf>
    <xf numFmtId="0" fontId="29" fillId="0" borderId="24" xfId="0" applyFont="1" applyBorder="1" applyAlignment="1" applyProtection="1">
      <alignment horizontal="center"/>
    </xf>
    <xf numFmtId="0" fontId="19" fillId="0" borderId="24" xfId="0" applyFont="1" applyBorder="1" applyAlignment="1" applyProtection="1">
      <alignment horizontal="center"/>
    </xf>
    <xf numFmtId="0" fontId="20" fillId="0" borderId="24" xfId="0" applyFont="1" applyBorder="1" applyAlignment="1" applyProtection="1">
      <alignment horizontal="center"/>
    </xf>
    <xf numFmtId="0" fontId="0" fillId="0" borderId="31" xfId="0" applyBorder="1" applyAlignment="1" applyProtection="1">
      <alignment horizontal="center"/>
    </xf>
    <xf numFmtId="0" fontId="17" fillId="0" borderId="29" xfId="0" applyFont="1" applyBorder="1" applyAlignment="1" applyProtection="1">
      <alignment horizontal="center"/>
    </xf>
    <xf numFmtId="0" fontId="10" fillId="0" borderId="24" xfId="0" applyFont="1" applyBorder="1" applyAlignment="1" applyProtection="1">
      <alignment horizontal="center"/>
    </xf>
    <xf numFmtId="0" fontId="0" fillId="0" borderId="29" xfId="0" applyFont="1" applyFill="1" applyBorder="1" applyAlignment="1" applyProtection="1"/>
    <xf numFmtId="0" fontId="0" fillId="0" borderId="29" xfId="0" applyFont="1" applyFill="1" applyBorder="1" applyAlignment="1" applyProtection="1">
      <alignment horizontal="center"/>
    </xf>
    <xf numFmtId="0" fontId="0" fillId="0" borderId="29" xfId="0" applyFont="1" applyBorder="1" applyAlignment="1">
      <alignment horizontal="center"/>
    </xf>
    <xf numFmtId="0" fontId="24" fillId="0" borderId="29" xfId="0" applyFont="1" applyBorder="1" applyAlignment="1" applyProtection="1">
      <alignment horizontal="center"/>
    </xf>
    <xf numFmtId="0" fontId="18" fillId="0" borderId="29" xfId="0" applyFont="1" applyBorder="1" applyAlignment="1" applyProtection="1">
      <alignment horizontal="center"/>
    </xf>
    <xf numFmtId="0" fontId="9" fillId="0" borderId="32" xfId="0" applyFont="1" applyBorder="1" applyAlignment="1" applyProtection="1">
      <alignment horizontal="center"/>
    </xf>
    <xf numFmtId="0" fontId="9" fillId="0" borderId="33" xfId="0" applyFont="1" applyBorder="1" applyAlignment="1" applyProtection="1">
      <alignment horizontal="center"/>
    </xf>
    <xf numFmtId="0" fontId="9" fillId="0" borderId="34" xfId="0" applyFont="1" applyBorder="1" applyAlignment="1" applyProtection="1">
      <alignment horizontal="center"/>
    </xf>
    <xf numFmtId="0" fontId="10" fillId="0" borderId="13" xfId="0" applyFont="1" applyBorder="1" applyAlignment="1" applyProtection="1"/>
    <xf numFmtId="0" fontId="11" fillId="0" borderId="13" xfId="0" applyFont="1" applyBorder="1" applyAlignment="1" applyProtection="1">
      <alignment horizontal="center"/>
    </xf>
    <xf numFmtId="0" fontId="0" fillId="0" borderId="24" xfId="0" applyBorder="1"/>
    <xf numFmtId="0" fontId="0" fillId="0" borderId="24" xfId="0" applyBorder="1" applyAlignment="1">
      <alignment horizontal="center"/>
    </xf>
    <xf numFmtId="0" fontId="11" fillId="0" borderId="29" xfId="0" applyFont="1" applyBorder="1" applyAlignment="1" applyProtection="1">
      <alignment horizontal="center"/>
    </xf>
    <xf numFmtId="0" fontId="31" fillId="0" borderId="29" xfId="0" applyFont="1" applyBorder="1" applyAlignment="1" applyProtection="1">
      <alignment horizontal="center"/>
    </xf>
    <xf numFmtId="0" fontId="10" fillId="0" borderId="29" xfId="0" applyFont="1" applyBorder="1" applyAlignment="1" applyProtection="1"/>
    <xf numFmtId="0" fontId="12" fillId="0" borderId="29" xfId="0" applyFont="1" applyBorder="1" applyAlignment="1" applyProtection="1">
      <alignment horizontal="center"/>
    </xf>
    <xf numFmtId="0" fontId="6" fillId="0" borderId="29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0" fillId="5" borderId="2" xfId="0" applyFont="1" applyFill="1" applyBorder="1" applyAlignment="1" applyProtection="1">
      <alignment horizontal="center"/>
    </xf>
    <xf numFmtId="0" fontId="1" fillId="0" borderId="1" xfId="1" applyAlignment="1" applyProtection="1">
      <alignment horizont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0" fillId="2" borderId="16" xfId="0" applyFont="1" applyFill="1" applyBorder="1" applyAlignment="1" applyProtection="1">
      <alignment horizontal="center"/>
    </xf>
    <xf numFmtId="0" fontId="0" fillId="2" borderId="5" xfId="0" applyFont="1" applyFill="1" applyBorder="1" applyAlignment="1" applyProtection="1">
      <alignment horizontal="center"/>
    </xf>
    <xf numFmtId="0" fontId="0" fillId="2" borderId="6" xfId="0" applyFont="1" applyFill="1" applyBorder="1" applyAlignment="1" applyProtection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5" fillId="0" borderId="0" xfId="0" applyFont="1" applyAlignment="1">
      <alignment horizontal="center"/>
    </xf>
    <xf numFmtId="0" fontId="0" fillId="0" borderId="17" xfId="0" applyFont="1" applyBorder="1" applyAlignment="1" applyProtection="1">
      <alignment horizontal="center" vertical="center"/>
    </xf>
    <xf numFmtId="0" fontId="1" fillId="0" borderId="15" xfId="1" applyBorder="1" applyAlignment="1" applyProtection="1">
      <alignment horizontal="center"/>
    </xf>
    <xf numFmtId="0" fontId="0" fillId="3" borderId="7" xfId="0" applyFont="1" applyFill="1" applyBorder="1" applyAlignment="1" applyProtection="1">
      <alignment horizontal="center"/>
    </xf>
    <xf numFmtId="0" fontId="0" fillId="3" borderId="8" xfId="0" applyFont="1" applyFill="1" applyBorder="1" applyAlignment="1" applyProtection="1">
      <alignment horizontal="center"/>
    </xf>
    <xf numFmtId="0" fontId="16" fillId="7" borderId="11" xfId="0" applyFont="1" applyFill="1" applyBorder="1" applyAlignment="1">
      <alignment horizontal="center"/>
    </xf>
    <xf numFmtId="0" fontId="16" fillId="7" borderId="21" xfId="0" applyFont="1" applyFill="1" applyBorder="1" applyAlignment="1">
      <alignment horizontal="center"/>
    </xf>
    <xf numFmtId="0" fontId="16" fillId="4" borderId="0" xfId="2" applyBorder="1" applyAlignment="1">
      <alignment horizontal="center"/>
    </xf>
    <xf numFmtId="0" fontId="16" fillId="6" borderId="0" xfId="2" applyFill="1" applyBorder="1" applyAlignment="1">
      <alignment horizontal="center"/>
    </xf>
  </cellXfs>
  <cellStyles count="3">
    <cellStyle name="Neutral" xfId="2" builtinId="28"/>
    <cellStyle name="Normal" xfId="0" builtinId="0"/>
    <cellStyle name="Título 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zoomScaleNormal="100" workbookViewId="0">
      <selection activeCell="A8" sqref="A8:P11"/>
    </sheetView>
  </sheetViews>
  <sheetFormatPr baseColWidth="10" defaultRowHeight="14.4" x14ac:dyDescent="0.3"/>
  <cols>
    <col min="1" max="1" width="7.88671875" customWidth="1"/>
    <col min="2" max="2" width="24" customWidth="1"/>
    <col min="7" max="7" width="17.33203125" customWidth="1"/>
    <col min="8" max="8" width="12.109375" customWidth="1"/>
    <col min="14" max="14" width="14.44140625" customWidth="1"/>
  </cols>
  <sheetData>
    <row r="1" spans="1:17" s="45" customFormat="1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s="45" customFormat="1" ht="18.600000000000001" thickTop="1" thickBot="1" x14ac:dyDescent="0.4">
      <c r="B2" s="169" t="s">
        <v>21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</row>
    <row r="3" spans="1:17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2.6" customHeight="1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172" t="s">
        <v>86</v>
      </c>
      <c r="O5" s="173"/>
      <c r="P5" s="20"/>
      <c r="Q5" s="19"/>
    </row>
    <row r="6" spans="1:17" ht="15" thickBot="1" x14ac:dyDescent="0.35">
      <c r="B6" s="19"/>
      <c r="C6" s="19"/>
      <c r="D6" s="19"/>
      <c r="F6" s="175" t="s">
        <v>36</v>
      </c>
      <c r="G6" s="176"/>
      <c r="H6" s="174" t="s">
        <v>87</v>
      </c>
      <c r="I6" s="174"/>
      <c r="J6" s="174" t="s">
        <v>91</v>
      </c>
      <c r="K6" s="174"/>
      <c r="L6" s="168" t="s">
        <v>112</v>
      </c>
      <c r="M6" s="168"/>
      <c r="N6" s="168" t="s">
        <v>118</v>
      </c>
      <c r="O6" s="168"/>
      <c r="P6" s="20"/>
      <c r="Q6" s="19"/>
    </row>
    <row r="7" spans="1:17" ht="15" thickBot="1" x14ac:dyDescent="0.35">
      <c r="A7" s="21" t="s">
        <v>22</v>
      </c>
      <c r="B7" s="22" t="s">
        <v>23</v>
      </c>
      <c r="C7" s="23" t="s">
        <v>24</v>
      </c>
      <c r="D7" s="23" t="s">
        <v>25</v>
      </c>
      <c r="E7" s="23" t="s">
        <v>26</v>
      </c>
      <c r="F7" s="21" t="s">
        <v>27</v>
      </c>
      <c r="G7" s="23" t="s">
        <v>28</v>
      </c>
      <c r="H7" s="24" t="s">
        <v>27</v>
      </c>
      <c r="I7" s="23" t="s">
        <v>28</v>
      </c>
      <c r="J7" s="21" t="s">
        <v>27</v>
      </c>
      <c r="K7" s="25" t="s">
        <v>28</v>
      </c>
      <c r="L7" s="21" t="s">
        <v>27</v>
      </c>
      <c r="M7" s="25" t="s">
        <v>28</v>
      </c>
      <c r="N7" s="21" t="s">
        <v>27</v>
      </c>
      <c r="O7" s="25" t="s">
        <v>28</v>
      </c>
      <c r="P7" s="26" t="s">
        <v>29</v>
      </c>
      <c r="Q7" s="19"/>
    </row>
    <row r="8" spans="1:17" x14ac:dyDescent="0.3">
      <c r="A8" s="118">
        <v>1</v>
      </c>
      <c r="B8" s="119" t="s">
        <v>3</v>
      </c>
      <c r="C8" s="94" t="s">
        <v>4</v>
      </c>
      <c r="D8" s="95" t="s">
        <v>2</v>
      </c>
      <c r="E8" s="101">
        <v>2009</v>
      </c>
      <c r="F8" s="94">
        <v>2</v>
      </c>
      <c r="G8" s="120" t="str">
        <f t="shared" ref="G8:G20" si="0">IF(F8=1,"32",IF(F8=2,"26",IF(F8=3,"20",IF(F8=4,"15",IF(F8=5,"13",IF(F8=6,"12",IF(F8=7,"11",IF(F8=8,"10",IF(F8=9,"8",IF(F8=10,"7",IF(F8=11,"6",IF(F8=12,"5",IF(F8=13,"4",IF(F8=14,"3",IF(F8=15,"2",IF(F8=16,"1"))))))))))))))))</f>
        <v>26</v>
      </c>
      <c r="H8" s="94">
        <v>6</v>
      </c>
      <c r="I8" s="120" t="str">
        <f t="shared" ref="I8:I20" si="1">IF(H8=1,"32",IF(H8=2,"26",IF(H8=3,"20",IF(H8=4,"15",IF(H8=5,"13",IF(H8=6,"12",IF(H8=7,"11",IF(H8=8,"10",IF(H8=9,"8",IF(H8=10,"7",IF(H8=11,"6",IF(H8=12,"5",IF(H8=13,"4",IF(H8=14,"3",IF(H8=15,"2",IF(H8=16,"1"))))))))))))))))</f>
        <v>12</v>
      </c>
      <c r="J8" s="94">
        <v>1</v>
      </c>
      <c r="K8" s="120" t="str">
        <f t="shared" ref="K8:K20" si="2">IF(J8=1,"32",IF(J8=2,"26",IF(J8=3,"20",IF(J8=4,"15",IF(J8=5,"13",IF(J8=6,"12",IF(J8=7,"11",IF(J8=8,"10",IF(J8=9,"8",IF(J8=10,"7",IF(J8=11,"6",IF(J8=12,"5",IF(J8=13,"4",IF(J8=14,"3",IF(J8=15,"2",IF(J8=16,"1"))))))))))))))))</f>
        <v>32</v>
      </c>
      <c r="L8" s="94">
        <v>2</v>
      </c>
      <c r="M8" s="100" t="str">
        <f t="shared" ref="M8:M20" si="3">IF(L8=1,"64",IF(L8=2,"52",IF(L8=3,"40",IF(L8=4,"30",IF(L8=5,"26",IF(L8=6,"24",IF(L8=7,"22",IF(L8=8,"20",IF(L8=9,"16",IF(L8=10,"14",IF(L8=11,"12",IF(L8=12,"10",IF(L8=13,"8",IF(L8=14,"6",IF(L8=15,"4",IF(L8=16,"2"))))))))))))))))</f>
        <v>52</v>
      </c>
      <c r="N8" s="121"/>
      <c r="O8" s="122" t="b">
        <f t="shared" ref="O8:O20" si="4">IF(N8=1,"32",IF(N8=2,"26",IF(N8=3,"20",IF(N8=4,"15",IF(N8=5,"13",IF(N8=6,"12",IF(N8=7,"11",IF(N8=8,"10",IF(N8=9,"8",IF(N8=10,"7",IF(N8=11,"6",IF(N8=12,"5",IF(N8=13,"4",IF(N8=14,"3",IF(N8=15,"2",IF(N8=16,"1"))))))))))))))))</f>
        <v>0</v>
      </c>
      <c r="P8" s="102">
        <f>G8+I8+K8+M8</f>
        <v>122</v>
      </c>
    </row>
    <row r="9" spans="1:17" x14ac:dyDescent="0.3">
      <c r="A9" s="123">
        <v>2</v>
      </c>
      <c r="B9" s="10" t="s">
        <v>5</v>
      </c>
      <c r="C9" s="2" t="s">
        <v>4</v>
      </c>
      <c r="D9" s="3" t="s">
        <v>2</v>
      </c>
      <c r="E9" s="2">
        <v>2007</v>
      </c>
      <c r="F9" s="12">
        <v>2</v>
      </c>
      <c r="G9" s="5" t="str">
        <f t="shared" si="0"/>
        <v>26</v>
      </c>
      <c r="H9" s="2">
        <v>1</v>
      </c>
      <c r="I9" s="5" t="str">
        <f t="shared" si="1"/>
        <v>32</v>
      </c>
      <c r="J9" s="2">
        <v>3</v>
      </c>
      <c r="K9" s="5" t="str">
        <f t="shared" si="2"/>
        <v>20</v>
      </c>
      <c r="L9" s="6">
        <v>5</v>
      </c>
      <c r="M9" s="73" t="str">
        <f t="shared" si="3"/>
        <v>26</v>
      </c>
      <c r="N9" s="7"/>
      <c r="O9" s="79" t="b">
        <f t="shared" si="4"/>
        <v>0</v>
      </c>
      <c r="P9" s="104">
        <f>G9+I9+K9+M9</f>
        <v>104</v>
      </c>
    </row>
    <row r="10" spans="1:17" x14ac:dyDescent="0.3">
      <c r="A10" s="123">
        <v>3</v>
      </c>
      <c r="B10" s="10" t="s">
        <v>6</v>
      </c>
      <c r="C10" s="2" t="s">
        <v>7</v>
      </c>
      <c r="D10" s="3" t="s">
        <v>2</v>
      </c>
      <c r="E10" s="4">
        <v>2009</v>
      </c>
      <c r="F10" s="2">
        <v>3</v>
      </c>
      <c r="G10" s="5" t="str">
        <f t="shared" si="0"/>
        <v>20</v>
      </c>
      <c r="H10" s="2">
        <v>6</v>
      </c>
      <c r="I10" s="81" t="str">
        <f t="shared" si="1"/>
        <v>12</v>
      </c>
      <c r="J10" s="2">
        <v>2</v>
      </c>
      <c r="K10" s="5" t="str">
        <f t="shared" si="2"/>
        <v>26</v>
      </c>
      <c r="L10" s="8">
        <v>7</v>
      </c>
      <c r="M10" s="73" t="str">
        <f t="shared" si="3"/>
        <v>22</v>
      </c>
      <c r="N10" s="2">
        <v>1</v>
      </c>
      <c r="O10" s="5" t="str">
        <f t="shared" si="4"/>
        <v>32</v>
      </c>
      <c r="P10" s="104">
        <f>G10+K10+M10+O10</f>
        <v>100</v>
      </c>
    </row>
    <row r="11" spans="1:17" ht="15" thickBot="1" x14ac:dyDescent="0.35">
      <c r="A11" s="124">
        <v>4</v>
      </c>
      <c r="B11" s="106" t="s">
        <v>0</v>
      </c>
      <c r="C11" s="107" t="s">
        <v>1</v>
      </c>
      <c r="D11" s="125" t="s">
        <v>2</v>
      </c>
      <c r="E11" s="126">
        <v>2006</v>
      </c>
      <c r="F11" s="107">
        <v>1</v>
      </c>
      <c r="G11" s="127" t="str">
        <f t="shared" si="0"/>
        <v>32</v>
      </c>
      <c r="H11" s="107">
        <v>3</v>
      </c>
      <c r="I11" s="127" t="str">
        <f t="shared" si="1"/>
        <v>20</v>
      </c>
      <c r="J11" s="107"/>
      <c r="K11" s="127" t="b">
        <f t="shared" si="2"/>
        <v>0</v>
      </c>
      <c r="L11" s="128">
        <v>3</v>
      </c>
      <c r="M11" s="111" t="str">
        <f t="shared" si="3"/>
        <v>40</v>
      </c>
      <c r="N11" s="129"/>
      <c r="O11" s="130" t="b">
        <f t="shared" si="4"/>
        <v>0</v>
      </c>
      <c r="P11" s="112">
        <f>G11+I11+K11+M11</f>
        <v>92</v>
      </c>
    </row>
    <row r="12" spans="1:17" x14ac:dyDescent="0.3">
      <c r="A12" s="113">
        <v>5</v>
      </c>
      <c r="B12" s="114" t="s">
        <v>12</v>
      </c>
      <c r="C12" s="27" t="s">
        <v>13</v>
      </c>
      <c r="D12" s="115" t="s">
        <v>2</v>
      </c>
      <c r="E12" s="88">
        <v>2006</v>
      </c>
      <c r="F12" s="27">
        <v>7</v>
      </c>
      <c r="G12" s="116" t="str">
        <f t="shared" si="0"/>
        <v>11</v>
      </c>
      <c r="H12" s="27">
        <v>4</v>
      </c>
      <c r="I12" s="116" t="str">
        <f t="shared" si="1"/>
        <v>15</v>
      </c>
      <c r="J12" s="27"/>
      <c r="K12" s="117" t="b">
        <f t="shared" si="2"/>
        <v>0</v>
      </c>
      <c r="L12" s="27">
        <v>1</v>
      </c>
      <c r="M12" s="90" t="str">
        <f t="shared" si="3"/>
        <v>64</v>
      </c>
      <c r="N12" s="27">
        <v>2</v>
      </c>
      <c r="O12" s="116" t="str">
        <f t="shared" si="4"/>
        <v>26</v>
      </c>
      <c r="P12" s="91">
        <f>G12+I12+K12+M12</f>
        <v>90</v>
      </c>
    </row>
    <row r="13" spans="1:17" x14ac:dyDescent="0.3">
      <c r="A13" s="17">
        <v>6</v>
      </c>
      <c r="B13" s="10" t="s">
        <v>8</v>
      </c>
      <c r="C13" s="2" t="s">
        <v>9</v>
      </c>
      <c r="D13" s="2" t="s">
        <v>2</v>
      </c>
      <c r="E13" s="4">
        <v>2007</v>
      </c>
      <c r="F13" s="2">
        <v>4</v>
      </c>
      <c r="G13" s="5" t="str">
        <f t="shared" si="0"/>
        <v>15</v>
      </c>
      <c r="H13" s="2">
        <v>2</v>
      </c>
      <c r="I13" s="5" t="str">
        <f t="shared" si="1"/>
        <v>26</v>
      </c>
      <c r="J13" s="2"/>
      <c r="K13" s="5" t="b">
        <f t="shared" si="2"/>
        <v>0</v>
      </c>
      <c r="L13" s="8">
        <v>3</v>
      </c>
      <c r="M13" s="73" t="str">
        <f t="shared" si="3"/>
        <v>40</v>
      </c>
      <c r="N13" s="9"/>
      <c r="O13" s="79" t="b">
        <f t="shared" si="4"/>
        <v>0</v>
      </c>
      <c r="P13" s="30">
        <f>G13+I13+K13+M13</f>
        <v>81</v>
      </c>
    </row>
    <row r="14" spans="1:17" x14ac:dyDescent="0.3">
      <c r="A14" s="17">
        <v>7</v>
      </c>
      <c r="B14" s="10" t="s">
        <v>10</v>
      </c>
      <c r="C14" s="2" t="s">
        <v>4</v>
      </c>
      <c r="D14" s="3" t="s">
        <v>2</v>
      </c>
      <c r="E14" s="4">
        <v>2009</v>
      </c>
      <c r="F14" s="2">
        <v>5</v>
      </c>
      <c r="G14" s="5" t="str">
        <f t="shared" si="0"/>
        <v>13</v>
      </c>
      <c r="H14" s="80">
        <v>5</v>
      </c>
      <c r="I14" s="81" t="str">
        <f t="shared" si="1"/>
        <v>13</v>
      </c>
      <c r="J14" s="2">
        <v>4</v>
      </c>
      <c r="K14" s="5" t="str">
        <f t="shared" si="2"/>
        <v>15</v>
      </c>
      <c r="L14" s="8">
        <v>6</v>
      </c>
      <c r="M14" s="73" t="str">
        <f t="shared" si="3"/>
        <v>24</v>
      </c>
      <c r="N14" s="2">
        <v>3</v>
      </c>
      <c r="O14" s="5" t="str">
        <f t="shared" si="4"/>
        <v>20</v>
      </c>
      <c r="P14" s="30">
        <f>G14+K14+M14</f>
        <v>52</v>
      </c>
    </row>
    <row r="15" spans="1:17" x14ac:dyDescent="0.3">
      <c r="A15" s="17">
        <v>8</v>
      </c>
      <c r="B15" s="14" t="s">
        <v>115</v>
      </c>
      <c r="C15" s="15" t="s">
        <v>47</v>
      </c>
      <c r="D15" s="3" t="s">
        <v>2</v>
      </c>
      <c r="E15" s="16">
        <v>2009</v>
      </c>
      <c r="F15" s="18"/>
      <c r="G15" s="5" t="b">
        <f t="shared" si="0"/>
        <v>0</v>
      </c>
      <c r="H15" s="18"/>
      <c r="I15" s="5" t="b">
        <f t="shared" si="1"/>
        <v>0</v>
      </c>
      <c r="J15" s="18"/>
      <c r="K15" s="5" t="b">
        <f t="shared" si="2"/>
        <v>0</v>
      </c>
      <c r="L15" s="17">
        <v>8</v>
      </c>
      <c r="M15" s="73" t="str">
        <f t="shared" si="3"/>
        <v>20</v>
      </c>
      <c r="N15" s="17">
        <v>4</v>
      </c>
      <c r="O15" s="5" t="str">
        <f t="shared" si="4"/>
        <v>15</v>
      </c>
      <c r="P15" s="30">
        <f t="shared" ref="P15:P20" si="5">G15+I15+K15+M15</f>
        <v>20</v>
      </c>
    </row>
    <row r="16" spans="1:17" x14ac:dyDescent="0.3">
      <c r="A16" s="17">
        <v>9</v>
      </c>
      <c r="B16" s="10" t="s">
        <v>16</v>
      </c>
      <c r="C16" s="2" t="s">
        <v>7</v>
      </c>
      <c r="D16" s="3" t="s">
        <v>2</v>
      </c>
      <c r="E16" s="4">
        <v>2008</v>
      </c>
      <c r="F16" s="2">
        <v>9</v>
      </c>
      <c r="G16" s="5" t="str">
        <f t="shared" si="0"/>
        <v>8</v>
      </c>
      <c r="H16" s="2">
        <v>8</v>
      </c>
      <c r="I16" s="5" t="str">
        <f t="shared" si="1"/>
        <v>10</v>
      </c>
      <c r="J16" s="2"/>
      <c r="K16" s="5" t="b">
        <f t="shared" si="2"/>
        <v>0</v>
      </c>
      <c r="L16" s="2"/>
      <c r="M16" s="73" t="b">
        <f t="shared" si="3"/>
        <v>0</v>
      </c>
      <c r="N16" s="11"/>
      <c r="O16" s="79" t="b">
        <f t="shared" si="4"/>
        <v>0</v>
      </c>
      <c r="P16" s="30">
        <f t="shared" si="5"/>
        <v>18</v>
      </c>
    </row>
    <row r="17" spans="1:16" x14ac:dyDescent="0.3">
      <c r="A17" s="17">
        <v>10</v>
      </c>
      <c r="B17" s="10" t="s">
        <v>11</v>
      </c>
      <c r="C17" s="2" t="s">
        <v>4</v>
      </c>
      <c r="D17" s="3" t="s">
        <v>2</v>
      </c>
      <c r="E17" s="4">
        <v>2008</v>
      </c>
      <c r="F17" s="2">
        <v>6</v>
      </c>
      <c r="G17" s="5" t="str">
        <f t="shared" si="0"/>
        <v>12</v>
      </c>
      <c r="H17" s="2"/>
      <c r="I17" s="5" t="b">
        <f t="shared" si="1"/>
        <v>0</v>
      </c>
      <c r="J17" s="2"/>
      <c r="K17" s="5" t="b">
        <f t="shared" si="2"/>
        <v>0</v>
      </c>
      <c r="L17" s="2"/>
      <c r="M17" s="73" t="b">
        <f t="shared" si="3"/>
        <v>0</v>
      </c>
      <c r="N17" s="7"/>
      <c r="O17" s="79" t="b">
        <f t="shared" si="4"/>
        <v>0</v>
      </c>
      <c r="P17" s="30">
        <f t="shared" si="5"/>
        <v>12</v>
      </c>
    </row>
    <row r="18" spans="1:16" x14ac:dyDescent="0.3">
      <c r="A18" s="17">
        <v>11</v>
      </c>
      <c r="B18" s="10" t="s">
        <v>14</v>
      </c>
      <c r="C18" s="2" t="s">
        <v>15</v>
      </c>
      <c r="D18" s="3" t="s">
        <v>2</v>
      </c>
      <c r="E18" s="2">
        <v>2010</v>
      </c>
      <c r="F18" s="2">
        <v>8</v>
      </c>
      <c r="G18" s="5" t="str">
        <f t="shared" si="0"/>
        <v>10</v>
      </c>
      <c r="H18" s="2"/>
      <c r="I18" s="5" t="b">
        <f t="shared" si="1"/>
        <v>0</v>
      </c>
      <c r="J18" s="2"/>
      <c r="K18" s="5" t="b">
        <f t="shared" si="2"/>
        <v>0</v>
      </c>
      <c r="L18" s="13"/>
      <c r="M18" s="73" t="b">
        <f t="shared" si="3"/>
        <v>0</v>
      </c>
      <c r="N18" s="13"/>
      <c r="O18" s="79" t="b">
        <f t="shared" si="4"/>
        <v>0</v>
      </c>
      <c r="P18" s="30">
        <f t="shared" si="5"/>
        <v>10</v>
      </c>
    </row>
    <row r="19" spans="1:16" x14ac:dyDescent="0.3">
      <c r="A19" s="17">
        <v>12</v>
      </c>
      <c r="B19" s="10" t="s">
        <v>17</v>
      </c>
      <c r="C19" s="2" t="s">
        <v>15</v>
      </c>
      <c r="D19" s="3" t="s">
        <v>2</v>
      </c>
      <c r="E19" s="2">
        <v>2010</v>
      </c>
      <c r="F19" s="4">
        <v>10</v>
      </c>
      <c r="G19" s="5" t="str">
        <f t="shared" si="0"/>
        <v>7</v>
      </c>
      <c r="H19" s="4"/>
      <c r="I19" s="5" t="b">
        <f t="shared" si="1"/>
        <v>0</v>
      </c>
      <c r="J19" s="2"/>
      <c r="K19" s="5" t="b">
        <f t="shared" si="2"/>
        <v>0</v>
      </c>
      <c r="L19" s="2"/>
      <c r="M19" s="73" t="b">
        <f t="shared" si="3"/>
        <v>0</v>
      </c>
      <c r="N19" s="2"/>
      <c r="O19" s="79" t="b">
        <f t="shared" si="4"/>
        <v>0</v>
      </c>
      <c r="P19" s="30">
        <f t="shared" si="5"/>
        <v>7</v>
      </c>
    </row>
    <row r="20" spans="1:16" x14ac:dyDescent="0.3">
      <c r="A20" s="60">
        <v>13</v>
      </c>
      <c r="B20" s="14" t="s">
        <v>18</v>
      </c>
      <c r="C20" s="15" t="s">
        <v>15</v>
      </c>
      <c r="D20" s="3" t="s">
        <v>2</v>
      </c>
      <c r="E20" s="16">
        <v>2010</v>
      </c>
      <c r="F20" s="17">
        <v>11</v>
      </c>
      <c r="G20" s="5" t="str">
        <f t="shared" si="0"/>
        <v>6</v>
      </c>
      <c r="H20" s="18"/>
      <c r="I20" s="5" t="b">
        <f t="shared" si="1"/>
        <v>0</v>
      </c>
      <c r="J20" s="17"/>
      <c r="K20" s="5" t="b">
        <f t="shared" si="2"/>
        <v>0</v>
      </c>
      <c r="L20" s="17"/>
      <c r="M20" s="73" t="b">
        <f t="shared" si="3"/>
        <v>0</v>
      </c>
      <c r="N20" s="17"/>
      <c r="O20" s="79" t="b">
        <f t="shared" si="4"/>
        <v>0</v>
      </c>
      <c r="P20" s="30">
        <f t="shared" si="5"/>
        <v>6</v>
      </c>
    </row>
    <row r="22" spans="1:16" x14ac:dyDescent="0.3">
      <c r="B22" s="1"/>
      <c r="C22" s="46"/>
    </row>
    <row r="23" spans="1:16" x14ac:dyDescent="0.3">
      <c r="B23" s="1"/>
      <c r="C23" s="46"/>
      <c r="L23" s="167"/>
      <c r="M23" s="167"/>
    </row>
    <row r="24" spans="1:16" x14ac:dyDescent="0.3">
      <c r="B24" s="1"/>
      <c r="C24" s="46"/>
    </row>
    <row r="25" spans="1:16" x14ac:dyDescent="0.3">
      <c r="B25" s="1"/>
      <c r="C25" s="46"/>
    </row>
    <row r="26" spans="1:16" x14ac:dyDescent="0.3">
      <c r="B26" s="1"/>
      <c r="C26" s="46"/>
    </row>
    <row r="27" spans="1:16" x14ac:dyDescent="0.3">
      <c r="B27" s="1"/>
      <c r="C27" s="46"/>
    </row>
    <row r="28" spans="1:16" x14ac:dyDescent="0.3">
      <c r="B28" s="1"/>
      <c r="C28" s="46"/>
    </row>
    <row r="29" spans="1:16" x14ac:dyDescent="0.3">
      <c r="B29" s="1"/>
      <c r="C29" s="46"/>
    </row>
    <row r="30" spans="1:16" x14ac:dyDescent="0.3">
      <c r="B30" s="1"/>
      <c r="C30" s="46"/>
    </row>
    <row r="31" spans="1:16" x14ac:dyDescent="0.3">
      <c r="B31" s="1"/>
      <c r="C31" s="38"/>
    </row>
    <row r="32" spans="1:16" x14ac:dyDescent="0.3">
      <c r="B32" s="47"/>
      <c r="C32" s="48"/>
    </row>
  </sheetData>
  <sortState ref="B8:P20">
    <sortCondition descending="1" ref="P20"/>
  </sortState>
  <mergeCells count="14">
    <mergeCell ref="L23:M23"/>
    <mergeCell ref="N6:O6"/>
    <mergeCell ref="B1:Q1"/>
    <mergeCell ref="B2:Q2"/>
    <mergeCell ref="F5:G5"/>
    <mergeCell ref="F4:G4"/>
    <mergeCell ref="J6:K6"/>
    <mergeCell ref="F6:G6"/>
    <mergeCell ref="H6:I6"/>
    <mergeCell ref="L6:M6"/>
    <mergeCell ref="H5:I5"/>
    <mergeCell ref="J5:K5"/>
    <mergeCell ref="L5:M5"/>
    <mergeCell ref="N5:O5"/>
  </mergeCells>
  <pageMargins left="0.7" right="0.7" top="0.75" bottom="0.75" header="0.3" footer="0.3"/>
  <ignoredErrors>
    <ignoredError sqref="P10 P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opLeftCell="B1" zoomScale="89" zoomScaleNormal="89" workbookViewId="0">
      <pane ySplit="1" topLeftCell="A2" activePane="bottomLeft" state="frozen"/>
      <selection pane="bottomLeft" activeCell="P13" sqref="P13"/>
    </sheetView>
  </sheetViews>
  <sheetFormatPr baseColWidth="10" defaultRowHeight="14.4" x14ac:dyDescent="0.3"/>
  <cols>
    <col min="2" max="2" width="26" customWidth="1"/>
    <col min="7" max="7" width="22" customWidth="1"/>
    <col min="8" max="8" width="14.77734375" customWidth="1"/>
    <col min="9" max="9" width="19.21875" customWidth="1"/>
    <col min="10" max="10" width="15.109375" customWidth="1"/>
    <col min="11" max="11" width="18.109375" customWidth="1"/>
    <col min="14" max="14" width="15.44140625" customWidth="1"/>
    <col min="15" max="15" width="11.6640625" customWidth="1"/>
  </cols>
  <sheetData>
    <row r="1" spans="1:17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ht="18.600000000000001" thickTop="1" thickBot="1" x14ac:dyDescent="0.4">
      <c r="B2" s="169" t="s">
        <v>34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</row>
    <row r="3" spans="1:17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5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172" t="s">
        <v>86</v>
      </c>
      <c r="O5" s="173"/>
      <c r="P5" s="20"/>
      <c r="Q5" s="19"/>
    </row>
    <row r="6" spans="1:17" ht="15" thickBot="1" x14ac:dyDescent="0.35">
      <c r="B6" s="19"/>
      <c r="C6" s="19"/>
      <c r="D6" s="19"/>
      <c r="F6" s="175" t="s">
        <v>35</v>
      </c>
      <c r="G6" s="176"/>
      <c r="H6" s="174" t="s">
        <v>89</v>
      </c>
      <c r="I6" s="174"/>
      <c r="J6" s="174" t="s">
        <v>93</v>
      </c>
      <c r="K6" s="174"/>
      <c r="L6" s="168" t="s">
        <v>111</v>
      </c>
      <c r="M6" s="168"/>
      <c r="N6" s="168" t="s">
        <v>121</v>
      </c>
      <c r="O6" s="168"/>
      <c r="P6" s="20"/>
      <c r="Q6" s="19"/>
    </row>
    <row r="7" spans="1:17" ht="15" thickBot="1" x14ac:dyDescent="0.35">
      <c r="A7" s="21" t="s">
        <v>22</v>
      </c>
      <c r="B7" s="22" t="s">
        <v>23</v>
      </c>
      <c r="C7" s="23" t="s">
        <v>24</v>
      </c>
      <c r="D7" s="23" t="s">
        <v>25</v>
      </c>
      <c r="E7" s="23" t="s">
        <v>26</v>
      </c>
      <c r="F7" s="21" t="s">
        <v>27</v>
      </c>
      <c r="G7" s="23" t="s">
        <v>28</v>
      </c>
      <c r="H7" s="24" t="s">
        <v>27</v>
      </c>
      <c r="I7" s="23" t="s">
        <v>28</v>
      </c>
      <c r="J7" s="21" t="s">
        <v>27</v>
      </c>
      <c r="K7" s="25" t="s">
        <v>28</v>
      </c>
      <c r="L7" s="21" t="s">
        <v>27</v>
      </c>
      <c r="M7" s="25" t="s">
        <v>28</v>
      </c>
      <c r="N7" s="21" t="s">
        <v>27</v>
      </c>
      <c r="O7" s="25" t="s">
        <v>28</v>
      </c>
      <c r="P7" s="26" t="s">
        <v>29</v>
      </c>
      <c r="Q7" s="19"/>
    </row>
    <row r="8" spans="1:17" ht="15" thickBot="1" x14ac:dyDescent="0.35">
      <c r="A8" s="92">
        <v>1</v>
      </c>
      <c r="B8" s="93" t="s">
        <v>39</v>
      </c>
      <c r="C8" s="94" t="s">
        <v>4</v>
      </c>
      <c r="D8" s="94" t="s">
        <v>2</v>
      </c>
      <c r="E8" s="94">
        <v>2006</v>
      </c>
      <c r="F8" s="94">
        <v>2</v>
      </c>
      <c r="G8" s="96" t="str">
        <f>IF(F8=1,"32",IF(F8=2,"26",IF(F8=3,"20",IF(F8=4,"15",IF(F8=5,"13",IF(F8=6,"12",IF(F8=7,"11",IF(F8=8,"10",IF(F8=9,"8",IF(F8=10,"7",IF(F8=11,"6",IF(F8=12,"5",IF(F8=13,"4",IF(F8=14,"3",IF(F8=15,"2",IF(F8=16,"1"))))))))))))))))</f>
        <v>26</v>
      </c>
      <c r="H8" s="99"/>
      <c r="I8" s="134" t="b">
        <f>IF(H8=1,"32",IF(H8=2,"26",IF(H8=3,"20",IF(H8=4,"15",IF(H8=5,"13",IF(H8=6,"12",IF(H8=7,"11",IF(H8=8,"10",IF(H8=9,"8",IF(H8=10,"7",IF(H8=11,"6",IF(H8=12,"5",IF(H8=13,"4",IF(H8=14,"3",IF(H8=15,"2",IF(H8=16,"1"))))))))))))))))</f>
        <v>0</v>
      </c>
      <c r="J8" s="135">
        <v>1</v>
      </c>
      <c r="K8" s="134" t="str">
        <f>IF(J8=1,"32",IF(J8=2,"26",IF(J8=3,"20",IF(J8=4,"15",IF(J8=5,"13",IF(J8=6,"12",IF(J8=7,"11",IF(J8=8,"10",IF(J8=9,"8",IF(J8=10,"7",IF(J8=11,"6",IF(J8=12,"5",IF(J8=13,"4",IF(J8=14,"3",IF(J8=15,"2",IF(J8=16,"1"))))))))))))))))</f>
        <v>32</v>
      </c>
      <c r="L8" s="94">
        <v>2</v>
      </c>
      <c r="M8" s="100" t="str">
        <f>IF(L8=1,"64",IF(L8=2,"52",IF(L8=3,"40",IF(L8=4,"30",IF(L8=5,"26",IF(L8=6,"24",IF(L8=7,"22",IF(L8=8,"20",IF(L8=9,"16",IF(L8=10,"14",IF(L8=11,"12",IF(L8=12,"10",IF(L8=13,"8",IF(L8=14,"6",IF(L8=15,"4",IF(L8=16,"2"))))))))))))))))</f>
        <v>52</v>
      </c>
      <c r="N8" s="121"/>
      <c r="O8" s="134" t="b">
        <f>IF(N8=1,"32",IF(N8=2,"26",IF(N8=3,"20",IF(N8=4,"15",IF(N8=5,"13",IF(N8=6,"12",IF(N8=7,"11",IF(N8=8,"10",IF(N8=9,"8",IF(N8=10,"7",IF(N8=11,"6",IF(N8=12,"5",IF(N8=13,"4",IF(N8=14,"3",IF(N8=15,"2",IF(N8=16,"1"))))))))))))))))</f>
        <v>0</v>
      </c>
      <c r="P8" s="102">
        <f>G8+I8+K8+P23+M8+O8</f>
        <v>118</v>
      </c>
    </row>
    <row r="9" spans="1:17" ht="15" thickBot="1" x14ac:dyDescent="0.35">
      <c r="A9" s="136">
        <v>2</v>
      </c>
      <c r="B9" s="28" t="s">
        <v>38</v>
      </c>
      <c r="C9" s="2" t="s">
        <v>4</v>
      </c>
      <c r="D9" s="2" t="s">
        <v>2</v>
      </c>
      <c r="E9" s="2">
        <v>2009</v>
      </c>
      <c r="F9" s="2">
        <v>1</v>
      </c>
      <c r="G9" s="29" t="str">
        <f>IF(F9=1,"32",IF(F9=2,"26",IF(F9=3,"20",IF(F9=4,"15",IF(F9=5,"13",IF(F9=6,"12",IF(F9=7,"11",IF(F9=8,"10",IF(F9=9,"8",IF(F9=10,"7",IF(F9=11,"6",IF(F9=12,"5",IF(F9=13,"4",IF(F9=14,"3",IF(F9=15,"2",IF(F9=16,"1"))))))))))))))))</f>
        <v>32</v>
      </c>
      <c r="H9" s="8"/>
      <c r="I9" s="51" t="b">
        <f>IF(H9=1,"32",IF(H9=2,"26",IF(H9=3,"20",IF(H9=4,"15",IF(H9=5,"13",IF(H9=6,"12",IF(H9=7,"11",IF(H9=8,"10",IF(H9=9,"8",IF(H9=10,"7",IF(H9=11,"6",IF(H9=12,"5",IF(H9=13,"4",IF(H9=14,"3",IF(H9=15,"2",IF(H9=16,"1"))))))))))))))))</f>
        <v>0</v>
      </c>
      <c r="J9" s="2">
        <v>2</v>
      </c>
      <c r="K9" s="51" t="str">
        <f>IF(J9=1,"32",IF(J9=2,"26",IF(J9=3,"20",IF(J9=4,"15",IF(J9=5,"13",IF(J9=6,"12",IF(J9=7,"11",IF(J9=8,"10",IF(J9=9,"8",IF(J9=10,"7",IF(J9=11,"6",IF(J9=12,"5",IF(J9=13,"4",IF(J9=14,"3",IF(J9=15,"2",IF(J9=16,"1"))))))))))))))))</f>
        <v>26</v>
      </c>
      <c r="L9" s="2">
        <v>3</v>
      </c>
      <c r="M9" s="73" t="str">
        <f>IF(L9=1,"64",IF(L9=2,"52",IF(L9=3,"40",IF(L9=4,"30",IF(L9=5,"26",IF(L9=6,"24",IF(L9=7,"22",IF(L9=8,"20",IF(L9=9,"16",IF(L9=10,"14",IF(L9=11,"12",IF(L9=12,"10",IF(L9=13,"8",IF(L9=14,"6",IF(L9=15,"4",IF(L9=16,"2"))))))))))))))))</f>
        <v>40</v>
      </c>
      <c r="N9" s="11"/>
      <c r="O9" s="51" t="b">
        <f>IF(N9=1,"32",IF(N9=2,"26",IF(N9=3,"20",IF(N9=4,"15",IF(N9=5,"13",IF(N9=6,"12",IF(N9=7,"11",IF(N9=8,"10",IF(N9=9,"8",IF(N9=10,"7",IF(N9=11,"6",IF(N9=12,"5",IF(N9=13,"4",IF(N9=14,"3",IF(N9=15,"2",IF(N9=16,"1"))))))))))))))))</f>
        <v>0</v>
      </c>
      <c r="P9" s="102">
        <f>G9+I9+K9+P24+M9+O9</f>
        <v>106</v>
      </c>
    </row>
    <row r="10" spans="1:17" ht="15" thickBot="1" x14ac:dyDescent="0.35">
      <c r="A10" s="103">
        <v>3</v>
      </c>
      <c r="B10" s="31" t="s">
        <v>113</v>
      </c>
      <c r="C10" s="4" t="s">
        <v>15</v>
      </c>
      <c r="D10" s="2" t="s">
        <v>2</v>
      </c>
      <c r="E10" s="4">
        <v>2011</v>
      </c>
      <c r="F10" s="4">
        <v>5</v>
      </c>
      <c r="G10" s="29" t="str">
        <f>IF(F10=1,"32",IF(F10=2,"26",IF(F10=3,"20",IF(F10=4,"15",IF(F10=5,"13",IF(F10=6,"12",IF(F10=7,"11",IF(F10=8,"10",IF(F10=9,"8",IF(F10=10,"7",IF(F10=11,"6",IF(F10=12,"5",IF(F10=13,"4",IF(F10=14,"3",IF(F10=15,"2",IF(F10=16,"1"))))))))))))))))</f>
        <v>13</v>
      </c>
      <c r="H10" s="4">
        <v>1</v>
      </c>
      <c r="I10" s="51" t="str">
        <f>IF(H10=1,"32",IF(H10=2,"26",IF(H10=3,"20",IF(H10=4,"15",IF(H10=5,"13",IF(H10=6,"12",IF(H10=7,"11",IF(H10=8,"10",IF(H10=9,"8",IF(H10=10,"7",IF(H10=11,"6",IF(H10=12,"5",IF(H10=13,"4",IF(H10=14,"3",IF(H10=15,"2",IF(H10=16,"1"))))))))))))))))</f>
        <v>32</v>
      </c>
      <c r="J10" s="4">
        <v>3</v>
      </c>
      <c r="K10" s="51" t="str">
        <f>IF(J10=1,"32",IF(J10=2,"26",IF(J10=3,"20",IF(J10=4,"15",IF(J10=5,"13",IF(J10=6,"12",IF(J10=7,"11",IF(J10=8,"10",IF(J10=9,"8",IF(J10=10,"7",IF(J10=11,"6",IF(J10=12,"5",IF(J10=13,"4",IF(J10=14,"3",IF(J10=15,"2",IF(J10=16,"1"))))))))))))))))</f>
        <v>20</v>
      </c>
      <c r="L10" s="4"/>
      <c r="M10" s="73" t="b">
        <f>IF(L10=1,"64",IF(L10=2,"52",IF(L10=3,"40",IF(L10=4,"30",IF(L10=5,"26",IF(L10=6,"24",IF(L10=7,"22",IF(L10=8,"20",IF(L10=9,"16",IF(L10=10,"14",IF(L10=11,"12",IF(L10=12,"10",IF(L10=13,"8",IF(L10=14,"6",IF(L10=15,"4",IF(L10=16,"2"))))))))))))))))</f>
        <v>0</v>
      </c>
      <c r="N10" s="4">
        <v>2</v>
      </c>
      <c r="O10" s="51" t="str">
        <f>IF(N10=1,"32",IF(N10=2,"26",IF(N10=3,"20",IF(N10=4,"15",IF(N10=5,"13",IF(N10=6,"12",IF(N10=7,"11",IF(N10=8,"10",IF(N10=9,"8",IF(N10=10,"7",IF(N10=11,"6",IF(N10=12,"5",IF(N10=13,"4",IF(N10=14,"3",IF(N10=15,"2",IF(N10=16,"1"))))))))))))))))</f>
        <v>26</v>
      </c>
      <c r="P10" s="102">
        <f>G10+I10+K10+P25+M10+O10</f>
        <v>91</v>
      </c>
    </row>
    <row r="11" spans="1:17" ht="15" thickBot="1" x14ac:dyDescent="0.35">
      <c r="A11" s="137">
        <v>4</v>
      </c>
      <c r="B11" s="164" t="s">
        <v>40</v>
      </c>
      <c r="C11" s="107" t="s">
        <v>4</v>
      </c>
      <c r="D11" s="107" t="s">
        <v>2</v>
      </c>
      <c r="E11" s="107">
        <v>2007</v>
      </c>
      <c r="F11" s="107">
        <v>3</v>
      </c>
      <c r="G11" s="109" t="str">
        <f>IF(F11=1,"32",IF(F11=2,"26",IF(F11=3,"20",IF(F11=4,"15",IF(F11=5,"13",IF(F11=6,"12",IF(F11=7,"11",IF(F11=8,"10",IF(F11=9,"8",IF(F11=10,"7",IF(F11=11,"6",IF(F11=12,"5",IF(F11=13,"4",IF(F11=14,"3",IF(F11=15,"2",IF(F11=16,"1"))))))))))))))))</f>
        <v>20</v>
      </c>
      <c r="H11" s="128"/>
      <c r="I11" s="138" t="b">
        <f>IF(H11=1,"32",IF(H11=2,"26",IF(H11=3,"20",IF(H11=4,"15",IF(H11=5,"13",IF(H11=6,"12",IF(H11=7,"11",IF(H11=8,"10",IF(H11=9,"8",IF(H11=10,"7",IF(H11=11,"6",IF(H11=12,"5",IF(H11=13,"4",IF(H11=14,"3",IF(H11=15,"2",IF(H11=16,"1"))))))))))))))))</f>
        <v>0</v>
      </c>
      <c r="J11" s="165"/>
      <c r="K11" s="138" t="b">
        <f>IF(J11=1,"32",IF(J11=2,"26",IF(J11=3,"20",IF(J11=4,"15",IF(J11=5,"13",IF(J11=6,"12",IF(J11=7,"11",IF(J11=8,"10",IF(J11=9,"8",IF(J11=10,"7",IF(J11=11,"6",IF(J11=12,"5",IF(J11=13,"4",IF(J11=14,"3",IF(J11=15,"2",IF(J11=16,"1"))))))))))))))))</f>
        <v>0</v>
      </c>
      <c r="L11" s="107">
        <v>1</v>
      </c>
      <c r="M11" s="111" t="str">
        <f>IF(L11=1,"64",IF(L11=2,"52",IF(L11=3,"40",IF(L11=4,"30",IF(L11=5,"26",IF(L11=6,"24",IF(L11=7,"22",IF(L11=8,"20",IF(L11=9,"16",IF(L11=10,"14",IF(L11=11,"12",IF(L11=12,"10",IF(L11=13,"8",IF(L11=14,"6",IF(L11=15,"4",IF(L11=16,"2"))))))))))))))))</f>
        <v>64</v>
      </c>
      <c r="N11" s="166"/>
      <c r="O11" s="138" t="b">
        <f>IF(N11=1,"32",IF(N11=2,"26",IF(N11=3,"20",IF(N11=4,"15",IF(N11=5,"13",IF(N11=6,"12",IF(N11=7,"11",IF(N11=8,"10",IF(N11=9,"8",IF(N11=10,"7",IF(N11=11,"6",IF(N11=12,"5",IF(N11=13,"4",IF(N11=14,"3",IF(N11=15,"2",IF(N11=16,"1"))))))))))))))))</f>
        <v>0</v>
      </c>
      <c r="P11" s="102">
        <f>G11+I11+K11+P26+M11+O11</f>
        <v>84</v>
      </c>
    </row>
    <row r="12" spans="1:17" ht="15" thickBot="1" x14ac:dyDescent="0.35">
      <c r="A12" s="115">
        <v>5</v>
      </c>
      <c r="B12" s="131" t="s">
        <v>43</v>
      </c>
      <c r="C12" s="85" t="s">
        <v>44</v>
      </c>
      <c r="D12" s="27" t="s">
        <v>2</v>
      </c>
      <c r="E12" s="85">
        <v>2008</v>
      </c>
      <c r="F12" s="113">
        <v>6</v>
      </c>
      <c r="G12" s="89" t="str">
        <f>IF(F12=1,"32",IF(F12=2,"26",IF(F12=3,"20",IF(F12=4,"15",IF(F12=5,"13",IF(F12=6,"12",IF(F12=7,"11",IF(F12=8,"10",IF(F12=9,"8",IF(F12=10,"7",IF(F12=11,"6",IF(F12=12,"5",IF(F12=13,"4",IF(F12=14,"3",IF(F12=15,"2",IF(F12=16,"1"))))))))))))))))</f>
        <v>12</v>
      </c>
      <c r="H12" s="132"/>
      <c r="I12" s="133" t="b">
        <f>IF(H12=1,"32",IF(H12=2,"26",IF(H12=3,"20",IF(H12=4,"15",IF(H12=5,"13",IF(H12=6,"12",IF(H12=7,"11",IF(H12=8,"10",IF(H12=9,"8",IF(H12=10,"7",IF(H12=11,"6",IF(H12=12,"5",IF(H12=13,"4",IF(H12=14,"3",IF(H12=15,"2",IF(H12=16,"1"))))))))))))))))</f>
        <v>0</v>
      </c>
      <c r="J12" s="88">
        <v>4</v>
      </c>
      <c r="K12" s="133" t="str">
        <f>IF(J12=1,"32",IF(J12=2,"26",IF(J12=3,"20",IF(J12=4,"15",IF(J12=5,"13",IF(J12=6,"12",IF(J12=7,"11",IF(J12=8,"10",IF(J12=9,"8",IF(J12=10,"7",IF(J12=11,"6",IF(J12=12,"5",IF(J12=13,"4",IF(J12=14,"3",IF(J12=15,"2",IF(J12=16,"1"))))))))))))))))</f>
        <v>15</v>
      </c>
      <c r="L12" s="88">
        <v>5</v>
      </c>
      <c r="M12" s="90" t="str">
        <f>IF(L12=1,"64",IF(L12=2,"52",IF(L12=3,"40",IF(L12=4,"30",IF(L12=5,"26",IF(L12=6,"24",IF(L12=7,"22",IF(L12=8,"20",IF(L12=9,"16",IF(L12=10,"14",IF(L12=11,"12",IF(L12=12,"10",IF(L12=13,"8",IF(L12=14,"6",IF(L12=15,"4",IF(L12=16,"2"))))))))))))))))</f>
        <v>26</v>
      </c>
      <c r="N12" s="88">
        <v>3</v>
      </c>
      <c r="O12" s="133" t="str">
        <f>IF(N12=1,"32",IF(N12=2,"26",IF(N12=3,"20",IF(N12=4,"15",IF(N12=5,"13",IF(N12=6,"12",IF(N12=7,"11",IF(N12=8,"10",IF(N12=9,"8",IF(N12=10,"7",IF(N12=11,"6",IF(N12=12,"5",IF(N12=13,"4",IF(N12=14,"3",IF(N12=15,"2",IF(N12=16,"1"))))))))))))))))</f>
        <v>20</v>
      </c>
      <c r="P12" s="102">
        <f>G12+I12+K12+P27+M12+O12</f>
        <v>73</v>
      </c>
    </row>
    <row r="13" spans="1:17" ht="15" thickBot="1" x14ac:dyDescent="0.35">
      <c r="A13" s="3">
        <v>6</v>
      </c>
      <c r="B13" s="10" t="s">
        <v>41</v>
      </c>
      <c r="C13" s="2" t="s">
        <v>42</v>
      </c>
      <c r="D13" s="2" t="s">
        <v>2</v>
      </c>
      <c r="E13" s="2">
        <v>2008</v>
      </c>
      <c r="F13" s="2">
        <v>4</v>
      </c>
      <c r="G13" s="29" t="str">
        <f>IF(F13=1,"32",IF(F13=2,"26",IF(F13=3,"20",IF(F13=4,"15",IF(F13=5,"13",IF(F13=6,"12",IF(F13=7,"11",IF(F13=8,"10",IF(F13=9,"8",IF(F13=10,"7",IF(F13=11,"6",IF(F13=12,"5",IF(F13=13,"4",IF(F13=14,"3",IF(F13=15,"2",IF(F13=16,"1"))))))))))))))))</f>
        <v>15</v>
      </c>
      <c r="H13" s="2"/>
      <c r="I13" s="51" t="b">
        <f>IF(H13=1,"32",IF(H13=2,"26",IF(H13=3,"20",IF(H13=4,"15",IF(H13=5,"13",IF(H13=6,"12",IF(H13=7,"11",IF(H13=8,"10",IF(H13=9,"8",IF(H13=10,"7",IF(H13=11,"6",IF(H13=12,"5",IF(H13=13,"4",IF(H13=14,"3",IF(H13=15,"2",IF(H13=16,"1"))))))))))))))))</f>
        <v>0</v>
      </c>
      <c r="J13" s="2">
        <v>3</v>
      </c>
      <c r="K13" s="51" t="str">
        <f>IF(J13=1,"32",IF(J13=2,"26",IF(J13=3,"20",IF(J13=4,"15",IF(J13=5,"13",IF(J13=6,"12",IF(J13=7,"11",IF(J13=8,"10",IF(J13=9,"8",IF(J13=10,"7",IF(J13=11,"6",IF(J13=12,"5",IF(J13=13,"4",IF(J13=14,"3",IF(J13=15,"2",IF(J13=16,"1"))))))))))))))))</f>
        <v>20</v>
      </c>
      <c r="L13" s="2"/>
      <c r="M13" s="73" t="b">
        <f>IF(L13=1,"64",IF(L13=2,"52",IF(L13=3,"40",IF(L13=4,"30",IF(L13=5,"26",IF(L13=6,"24",IF(L13=7,"22",IF(L13=8,"20",IF(L13=9,"16",IF(L13=10,"14",IF(L13=11,"12",IF(L13=12,"10",IF(L13=13,"8",IF(L13=14,"6",IF(L13=15,"4",IF(L13=16,"2"))))))))))))))))</f>
        <v>0</v>
      </c>
      <c r="N13" s="8">
        <v>1</v>
      </c>
      <c r="O13" s="51" t="str">
        <f>IF(N13=1,"32",IF(N13=2,"26",IF(N13=3,"20",IF(N13=4,"15",IF(N13=5,"13",IF(N13=6,"12",IF(N13=7,"11",IF(N13=8,"10",IF(N13=9,"8",IF(N13=10,"7",IF(N13=11,"6",IF(N13=12,"5",IF(N13=13,"4",IF(N13=14,"3",IF(N13=15,"2",IF(N13=16,"1"))))))))))))))))</f>
        <v>32</v>
      </c>
      <c r="P13" s="102">
        <f>G13+I13+K13+P28+M13+O13</f>
        <v>67</v>
      </c>
    </row>
    <row r="14" spans="1:17" ht="15" thickBot="1" x14ac:dyDescent="0.35">
      <c r="A14" s="3">
        <v>7</v>
      </c>
      <c r="B14" s="35" t="s">
        <v>46</v>
      </c>
      <c r="C14" s="15" t="s">
        <v>47</v>
      </c>
      <c r="D14" s="2" t="s">
        <v>2</v>
      </c>
      <c r="E14" s="15">
        <v>2009</v>
      </c>
      <c r="F14" s="70">
        <v>8</v>
      </c>
      <c r="G14" s="81" t="str">
        <f>IF(F14=1,"32",IF(F14=2,"26",IF(F14=3,"20",IF(F14=4,"15",IF(F14=5,"13",IF(F14=6,"12",IF(F14=7,"11",IF(F14=8,"10",IF(F14=9,"8",IF(F14=10,"7",IF(F14=11,"6",IF(F14=12,"5",IF(F14=13,"4",IF(F14=14,"3",IF(F14=15,"2",IF(F14=16,"1"))))))))))))))))</f>
        <v>10</v>
      </c>
      <c r="H14" s="17">
        <v>4</v>
      </c>
      <c r="I14" s="51" t="str">
        <f>IF(H14=1,"32",IF(H14=2,"26",IF(H14=3,"20",IF(H14=4,"15",IF(H14=5,"13",IF(H14=6,"12",IF(H14=7,"11",IF(H14=8,"10",IF(H14=9,"8",IF(H14=10,"7",IF(H14=11,"6",IF(H14=12,"5",IF(H14=13,"4",IF(H14=14,"3",IF(H14=15,"2",IF(H14=16,"1"))))))))))))))))</f>
        <v>15</v>
      </c>
      <c r="J14" s="4">
        <v>6</v>
      </c>
      <c r="K14" s="51" t="str">
        <f>IF(J14=1,"32",IF(J14=2,"26",IF(J14=3,"20",IF(J14=4,"15",IF(J14=5,"13",IF(J14=6,"12",IF(J14=7,"11",IF(J14=8,"10",IF(J14=9,"8",IF(J14=10,"7",IF(J14=11,"6",IF(J14=12,"5",IF(J14=13,"4",IF(J14=14,"3",IF(J14=15,"2",IF(J14=16,"1"))))))))))))))))</f>
        <v>12</v>
      </c>
      <c r="L14" s="4">
        <v>6</v>
      </c>
      <c r="M14" s="73" t="str">
        <f>IF(L14=1,"64",IF(L14=2,"52",IF(L14=3,"40",IF(L14=4,"30",IF(L14=5,"26",IF(L14=6,"24",IF(L14=7,"22",IF(L14=8,"20",IF(L14=9,"16",IF(L14=10,"14",IF(L14=11,"12",IF(L14=12,"10",IF(L14=13,"8",IF(L14=14,"6",IF(L14=15,"4",IF(L14=16,"2"))))))))))))))))</f>
        <v>24</v>
      </c>
      <c r="N14" s="4">
        <v>4</v>
      </c>
      <c r="O14" s="51" t="str">
        <f>IF(N14=1,"32",IF(N14=2,"26",IF(N14=3,"20",IF(N14=4,"15",IF(N14=5,"13",IF(N14=6,"12",IF(N14=7,"11",IF(N14=8,"10",IF(N14=9,"8",IF(N14=10,"7",IF(N14=11,"6",IF(N14=12,"5",IF(N14=13,"4",IF(N14=14,"3",IF(N14=15,"2",IF(N14=16,"1"))))))))))))))))</f>
        <v>15</v>
      </c>
      <c r="P14" s="102">
        <f>I14+K14+P29+M14+O14</f>
        <v>66</v>
      </c>
    </row>
    <row r="15" spans="1:17" ht="15" thickBot="1" x14ac:dyDescent="0.35">
      <c r="A15" s="3">
        <v>8</v>
      </c>
      <c r="B15" s="32" t="s">
        <v>92</v>
      </c>
      <c r="C15" s="15" t="s">
        <v>15</v>
      </c>
      <c r="D15" s="2" t="s">
        <v>2</v>
      </c>
      <c r="E15" s="15">
        <v>2008</v>
      </c>
      <c r="F15" s="18"/>
      <c r="G15" s="29" t="b">
        <f>IF(F15=1,"32",IF(F15=2,"26",IF(F15=3,"20",IF(F15=4,"15",IF(F15=5,"13",IF(F15=6,"12",IF(F15=7,"11",IF(F15=8,"10",IF(F15=9,"8",IF(F15=10,"7",IF(F15=11,"6",IF(F15=12,"5",IF(F15=13,"4",IF(F15=14,"3",IF(F15=15,"2",IF(F15=16,"1"))))))))))))))))</f>
        <v>0</v>
      </c>
      <c r="H15" s="18"/>
      <c r="I15" s="51" t="b">
        <f>IF(H15=1,"32",IF(H15=2,"26",IF(H15=3,"20",IF(H15=4,"15",IF(H15=5,"13",IF(H15=6,"12",IF(H15=7,"11",IF(H15=8,"10",IF(H15=9,"8",IF(H15=10,"7",IF(H15=11,"6",IF(H15=12,"5",IF(H15=13,"4",IF(H15=14,"3",IF(H15=15,"2",IF(H15=16,"1"))))))))))))))))</f>
        <v>0</v>
      </c>
      <c r="J15" s="17">
        <v>5</v>
      </c>
      <c r="K15" s="51" t="str">
        <f>IF(J15=1,"32",IF(J15=2,"26",IF(J15=3,"20",IF(J15=4,"15",IF(J15=5,"13",IF(J15=6,"12",IF(J15=7,"11",IF(J15=8,"10",IF(J15=9,"8",IF(J15=10,"7",IF(J15=11,"6",IF(J15=12,"5",IF(J15=13,"4",IF(J15=14,"3",IF(J15=15,"2",IF(J15=16,"1"))))))))))))))))</f>
        <v>13</v>
      </c>
      <c r="L15" s="17">
        <v>3</v>
      </c>
      <c r="M15" s="73" t="str">
        <f>IF(L15=1,"64",IF(L15=2,"52",IF(L15=3,"40",IF(L15=4,"30",IF(L15=5,"26",IF(L15=6,"24",IF(L15=7,"22",IF(L15=8,"20",IF(L15=9,"16",IF(L15=10,"14",IF(L15=11,"12",IF(L15=12,"10",IF(L15=13,"8",IF(L15=14,"6",IF(L15=15,"4",IF(L15=16,"2"))))))))))))))))</f>
        <v>40</v>
      </c>
      <c r="N15" s="17"/>
      <c r="O15" s="51" t="b">
        <f>IF(N15=1,"32",IF(N15=2,"26",IF(N15=3,"20",IF(N15=4,"15",IF(N15=5,"13",IF(N15=6,"12",IF(N15=7,"11",IF(N15=8,"10",IF(N15=9,"8",IF(N15=10,"7",IF(N15=11,"6",IF(N15=12,"5",IF(N15=13,"4",IF(N15=14,"3",IF(N15=15,"2",IF(N15=16,"1"))))))))))))))))</f>
        <v>0</v>
      </c>
      <c r="P15" s="102">
        <f>G15+I15+K15+P30+M15+O15</f>
        <v>53</v>
      </c>
    </row>
    <row r="16" spans="1:17" ht="15" thickBot="1" x14ac:dyDescent="0.35">
      <c r="A16" s="3">
        <v>9</v>
      </c>
      <c r="B16" s="31" t="s">
        <v>45</v>
      </c>
      <c r="C16" s="4" t="s">
        <v>15</v>
      </c>
      <c r="D16" s="2" t="s">
        <v>2</v>
      </c>
      <c r="E16" s="4">
        <v>2011</v>
      </c>
      <c r="F16" s="4">
        <v>7</v>
      </c>
      <c r="G16" s="29" t="str">
        <f>IF(F16=1,"32",IF(F16=2,"26",IF(F16=3,"20",IF(F16=4,"15",IF(F16=5,"13",IF(F16=6,"12",IF(F16=7,"11",IF(F16=8,"10",IF(F16=9,"8",IF(F16=10,"7",IF(F16=11,"6",IF(F16=12,"5",IF(F16=13,"4",IF(F16=14,"3",IF(F16=15,"2",IF(F16=16,"1"))))))))))))))))</f>
        <v>11</v>
      </c>
      <c r="H16" s="4">
        <v>2</v>
      </c>
      <c r="I16" s="51" t="str">
        <f>IF(H16=1,"32",IF(H16=2,"26",IF(H16=3,"20",IF(H16=4,"15",IF(H16=5,"13",IF(H16=6,"12",IF(H16=7,"11",IF(H16=8,"10",IF(H16=9,"8",IF(H16=10,"7",IF(H16=11,"6",IF(H16=12,"5",IF(H16=13,"4",IF(H16=14,"3",IF(H16=15,"2",IF(H16=16,"1"))))))))))))))))</f>
        <v>26</v>
      </c>
      <c r="J16" s="4"/>
      <c r="K16" s="51" t="b">
        <f>IF(J16=1,"32",IF(J16=2,"26",IF(J16=3,"20",IF(J16=4,"15",IF(J16=5,"13",IF(J16=6,"12",IF(J16=7,"11",IF(J16=8,"10",IF(J16=9,"8",IF(J16=10,"7",IF(J16=11,"6",IF(J16=12,"5",IF(J16=13,"4",IF(J16=14,"3",IF(J16=15,"2",IF(J16=16,"1"))))))))))))))))</f>
        <v>0</v>
      </c>
      <c r="L16" s="4"/>
      <c r="M16" s="73" t="b">
        <f>IF(L16=1,"64",IF(L16=2,"52",IF(L16=3,"40",IF(L16=4,"30",IF(L16=5,"26",IF(L16=6,"24",IF(L16=7,"22",IF(L16=8,"20",IF(L16=9,"16",IF(L16=10,"14",IF(L16=11,"12",IF(L16=12,"10",IF(L16=13,"8",IF(L16=14,"6",IF(L16=15,"4",IF(L16=16,"2"))))))))))))))))</f>
        <v>0</v>
      </c>
      <c r="N16" s="34"/>
      <c r="O16" s="51" t="b">
        <f>IF(N16=1,"32",IF(N16=2,"26",IF(N16=3,"20",IF(N16=4,"15",IF(N16=5,"13",IF(N16=6,"12",IF(N16=7,"11",IF(N16=8,"10",IF(N16=9,"8",IF(N16=10,"7",IF(N16=11,"6",IF(N16=12,"5",IF(N16=13,"4",IF(N16=14,"3",IF(N16=15,"2",IF(N16=16,"1"))))))))))))))))</f>
        <v>0</v>
      </c>
      <c r="P16" s="102">
        <f>G16+I16+K16+P31+M16+O16</f>
        <v>37</v>
      </c>
    </row>
    <row r="17" spans="1:16" x14ac:dyDescent="0.3">
      <c r="A17" s="33">
        <v>10</v>
      </c>
      <c r="B17" s="31" t="s">
        <v>48</v>
      </c>
      <c r="C17" s="4" t="s">
        <v>15</v>
      </c>
      <c r="D17" s="2" t="s">
        <v>2</v>
      </c>
      <c r="E17" s="4">
        <v>2011</v>
      </c>
      <c r="F17" s="4">
        <v>9</v>
      </c>
      <c r="G17" s="29" t="str">
        <f>IF(F17=1,"32",IF(F17=2,"26",IF(F17=3,"20",IF(F17=4,"15",IF(F17=5,"13",IF(F17=6,"12",IF(F17=7,"11",IF(F17=8,"10",IF(F17=9,"8",IF(F17=10,"7",IF(F17=11,"6",IF(F17=12,"5",IF(F17=13,"4",IF(F17=14,"3",IF(F17=15,"2",IF(F17=16,"1"))))))))))))))))</f>
        <v>8</v>
      </c>
      <c r="H17" s="4">
        <v>3</v>
      </c>
      <c r="I17" s="51" t="str">
        <f>IF(H17=1,"32",IF(H17=2,"26",IF(H17=3,"20",IF(H17=4,"15",IF(H17=5,"13",IF(H17=6,"12",IF(H17=7,"11",IF(H17=8,"10",IF(H17=9,"8",IF(H17=10,"7",IF(H17=11,"6",IF(H17=12,"5",IF(H17=13,"4",IF(H17=14,"3",IF(H17=15,"2",IF(H17=16,"1"))))))))))))))))</f>
        <v>20</v>
      </c>
      <c r="J17" s="4"/>
      <c r="K17" s="51" t="b">
        <f>IF(J17=1,"32",IF(J17=2,"26",IF(J17=3,"20",IF(J17=4,"15",IF(J17=5,"13",IF(J17=6,"12",IF(J17=7,"11",IF(J17=8,"10",IF(J17=9,"8",IF(J17=10,"7",IF(J17=11,"6",IF(J17=12,"5",IF(J17=13,"4",IF(J17=14,"3",IF(J17=15,"2",IF(J17=16,"1"))))))))))))))))</f>
        <v>0</v>
      </c>
      <c r="L17" s="4"/>
      <c r="M17" s="73" t="b">
        <f>IF(L17=1,"64",IF(L17=2,"52",IF(L17=3,"40",IF(L17=4,"30",IF(L17=5,"26",IF(L17=6,"24",IF(L17=7,"22",IF(L17=8,"20",IF(L17=9,"16",IF(L17=10,"14",IF(L17=11,"12",IF(L17=12,"10",IF(L17=13,"8",IF(L17=14,"6",IF(L17=15,"4",IF(L17=16,"2"))))))))))))))))</f>
        <v>0</v>
      </c>
      <c r="N17" s="4"/>
      <c r="O17" s="51" t="b">
        <f>IF(N17=1,"32",IF(N17=2,"26",IF(N17=3,"20",IF(N17=4,"15",IF(N17=5,"13",IF(N17=6,"12",IF(N17=7,"11",IF(N17=8,"10",IF(N17=9,"8",IF(N17=10,"7",IF(N17=11,"6",IF(N17=12,"5",IF(N17=13,"4",IF(N17=14,"3",IF(N17=15,"2",IF(N17=16,"1"))))))))))))))))</f>
        <v>0</v>
      </c>
      <c r="P17" s="102">
        <f>G17+I17+K17+P32+M17+O17</f>
        <v>28</v>
      </c>
    </row>
    <row r="18" spans="1:16" x14ac:dyDescent="0.3">
      <c r="A18" s="61"/>
      <c r="B18" s="62"/>
      <c r="C18" s="63"/>
      <c r="D18" s="46"/>
      <c r="E18" s="63"/>
      <c r="F18" s="48"/>
      <c r="G18" s="64"/>
      <c r="H18" s="48"/>
      <c r="I18" s="65"/>
      <c r="J18" s="66"/>
      <c r="K18" s="65"/>
      <c r="L18" s="66"/>
      <c r="M18" s="66"/>
      <c r="N18" s="66"/>
      <c r="O18" s="66"/>
      <c r="P18" s="67"/>
    </row>
    <row r="19" spans="1:16" x14ac:dyDescent="0.3">
      <c r="A19" s="61"/>
      <c r="B19" s="62"/>
      <c r="C19" s="63"/>
      <c r="D19" s="46"/>
      <c r="E19" s="63"/>
      <c r="F19" s="48"/>
      <c r="G19" s="64"/>
      <c r="H19" s="48"/>
      <c r="I19" s="65"/>
      <c r="J19" s="66"/>
      <c r="K19" s="65"/>
      <c r="L19" s="66"/>
      <c r="M19" s="66"/>
      <c r="N19" s="66"/>
      <c r="O19" s="66"/>
      <c r="P19" s="67"/>
    </row>
    <row r="20" spans="1:16" ht="18.600000000000001" thickBot="1" x14ac:dyDescent="0.4">
      <c r="C20" s="72"/>
      <c r="D20" s="72"/>
      <c r="E20" s="72"/>
      <c r="F20" s="179" t="s">
        <v>110</v>
      </c>
      <c r="G20" s="179"/>
      <c r="H20" s="179"/>
      <c r="I20" s="179"/>
      <c r="J20" s="179"/>
      <c r="K20" s="179"/>
      <c r="L20" s="179"/>
      <c r="M20" s="179"/>
      <c r="N20" s="179"/>
      <c r="O20" s="179"/>
      <c r="P20" s="179"/>
    </row>
    <row r="21" spans="1:16" ht="15" thickBot="1" x14ac:dyDescent="0.35">
      <c r="F21" s="177" t="s">
        <v>108</v>
      </c>
      <c r="G21" s="178"/>
      <c r="H21" s="177" t="s">
        <v>109</v>
      </c>
      <c r="I21" s="178"/>
      <c r="J21" s="177" t="s">
        <v>122</v>
      </c>
      <c r="K21" s="178"/>
    </row>
    <row r="22" spans="1:16" ht="15" thickBot="1" x14ac:dyDescent="0.35">
      <c r="F22" s="21" t="s">
        <v>27</v>
      </c>
      <c r="G22" s="23" t="s">
        <v>28</v>
      </c>
      <c r="H22" s="21" t="s">
        <v>27</v>
      </c>
      <c r="I22" s="23" t="s">
        <v>28</v>
      </c>
      <c r="J22" s="21" t="s">
        <v>27</v>
      </c>
      <c r="K22" s="23" t="s">
        <v>28</v>
      </c>
      <c r="L22" s="21" t="s">
        <v>27</v>
      </c>
      <c r="M22" s="23" t="s">
        <v>28</v>
      </c>
      <c r="N22" s="21" t="s">
        <v>27</v>
      </c>
      <c r="O22" s="23" t="s">
        <v>28</v>
      </c>
      <c r="P22" s="59" t="s">
        <v>29</v>
      </c>
    </row>
    <row r="23" spans="1:16" x14ac:dyDescent="0.3">
      <c r="A23" s="17">
        <v>1</v>
      </c>
      <c r="B23" s="28" t="s">
        <v>39</v>
      </c>
      <c r="C23" s="18"/>
      <c r="D23" s="18"/>
      <c r="E23" s="18"/>
      <c r="F23" s="71">
        <v>24</v>
      </c>
      <c r="G23" s="70">
        <v>4</v>
      </c>
      <c r="H23" s="17">
        <v>11</v>
      </c>
      <c r="I23" s="68">
        <v>8</v>
      </c>
      <c r="J23" s="18"/>
      <c r="K23" s="18"/>
      <c r="L23" s="18"/>
      <c r="M23" s="18"/>
      <c r="N23" s="18"/>
      <c r="O23" s="18"/>
      <c r="P23" s="69">
        <f>I23</f>
        <v>8</v>
      </c>
    </row>
    <row r="24" spans="1:16" x14ac:dyDescent="0.3">
      <c r="A24" s="17">
        <v>2</v>
      </c>
      <c r="B24" s="28" t="s">
        <v>38</v>
      </c>
      <c r="C24" s="18"/>
      <c r="D24" s="18"/>
      <c r="E24" s="18"/>
      <c r="F24" s="71">
        <v>29</v>
      </c>
      <c r="G24" s="70">
        <v>4</v>
      </c>
      <c r="H24" s="17">
        <v>16</v>
      </c>
      <c r="I24" s="68">
        <v>8</v>
      </c>
      <c r="J24" s="71">
        <v>177</v>
      </c>
      <c r="K24" s="71">
        <v>0</v>
      </c>
      <c r="L24" s="18"/>
      <c r="M24" s="18"/>
      <c r="N24" s="18"/>
      <c r="O24" s="18"/>
      <c r="P24" s="69">
        <f>I24</f>
        <v>8</v>
      </c>
    </row>
  </sheetData>
  <sortState ref="B8:P17">
    <sortCondition descending="1" ref="P17"/>
  </sortState>
  <mergeCells count="17">
    <mergeCell ref="J21:K21"/>
    <mergeCell ref="F21:G21"/>
    <mergeCell ref="H21:I21"/>
    <mergeCell ref="F20:P20"/>
    <mergeCell ref="F4:G4"/>
    <mergeCell ref="F6:G6"/>
    <mergeCell ref="H6:I6"/>
    <mergeCell ref="J6:K6"/>
    <mergeCell ref="L6:M6"/>
    <mergeCell ref="N6:O6"/>
    <mergeCell ref="B1:Q1"/>
    <mergeCell ref="B2:Q2"/>
    <mergeCell ref="F5:G5"/>
    <mergeCell ref="H5:I5"/>
    <mergeCell ref="J5:K5"/>
    <mergeCell ref="L5:M5"/>
    <mergeCell ref="N5:O5"/>
  </mergeCells>
  <pageMargins left="0.7" right="0.7" top="0.75" bottom="0.75" header="0.3" footer="0.3"/>
  <pageSetup orientation="portrait" r:id="rId1"/>
  <ignoredErrors>
    <ignoredError sqref="P1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O10" sqref="O10"/>
    </sheetView>
  </sheetViews>
  <sheetFormatPr baseColWidth="10" defaultRowHeight="14.4" x14ac:dyDescent="0.3"/>
  <cols>
    <col min="2" max="2" width="19.88671875" customWidth="1"/>
  </cols>
  <sheetData>
    <row r="1" spans="1:17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ht="18.600000000000001" thickTop="1" thickBot="1" x14ac:dyDescent="0.4">
      <c r="B2" s="169" t="s">
        <v>33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</row>
    <row r="3" spans="1:17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5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180"/>
      <c r="O5" s="180"/>
      <c r="P5" s="20"/>
      <c r="Q5" s="19"/>
    </row>
    <row r="6" spans="1:17" ht="15" thickBot="1" x14ac:dyDescent="0.35">
      <c r="B6" s="19"/>
      <c r="C6" s="19"/>
      <c r="D6" s="19"/>
      <c r="F6" s="175" t="s">
        <v>36</v>
      </c>
      <c r="G6" s="176"/>
      <c r="H6" s="174" t="s">
        <v>87</v>
      </c>
      <c r="I6" s="174"/>
      <c r="J6" s="174" t="s">
        <v>91</v>
      </c>
      <c r="K6" s="174"/>
      <c r="L6" s="168" t="s">
        <v>112</v>
      </c>
      <c r="M6" s="168"/>
      <c r="N6" s="168" t="s">
        <v>121</v>
      </c>
      <c r="O6" s="168"/>
      <c r="P6" s="20"/>
      <c r="Q6" s="19"/>
    </row>
    <row r="7" spans="1:17" ht="15" thickBot="1" x14ac:dyDescent="0.35">
      <c r="A7" s="21" t="s">
        <v>22</v>
      </c>
      <c r="B7" s="22" t="s">
        <v>23</v>
      </c>
      <c r="C7" s="23" t="s">
        <v>24</v>
      </c>
      <c r="D7" s="23" t="s">
        <v>25</v>
      </c>
      <c r="E7" s="23" t="s">
        <v>26</v>
      </c>
      <c r="F7" s="21" t="s">
        <v>27</v>
      </c>
      <c r="G7" s="23" t="s">
        <v>28</v>
      </c>
      <c r="H7" s="24" t="s">
        <v>27</v>
      </c>
      <c r="I7" s="23" t="s">
        <v>28</v>
      </c>
      <c r="J7" s="21" t="s">
        <v>27</v>
      </c>
      <c r="K7" s="25" t="s">
        <v>28</v>
      </c>
      <c r="L7" s="21" t="s">
        <v>27</v>
      </c>
      <c r="M7" s="25" t="s">
        <v>28</v>
      </c>
      <c r="N7" s="21" t="s">
        <v>27</v>
      </c>
      <c r="O7" s="25" t="s">
        <v>28</v>
      </c>
      <c r="P7" s="26" t="s">
        <v>29</v>
      </c>
      <c r="Q7" s="19"/>
    </row>
    <row r="8" spans="1:17" x14ac:dyDescent="0.3">
      <c r="A8" s="92">
        <v>1</v>
      </c>
      <c r="B8" s="93" t="s">
        <v>52</v>
      </c>
      <c r="C8" s="94" t="s">
        <v>51</v>
      </c>
      <c r="D8" s="95" t="s">
        <v>2</v>
      </c>
      <c r="E8" s="94">
        <v>2006</v>
      </c>
      <c r="F8" s="94">
        <v>2</v>
      </c>
      <c r="G8" s="96" t="str">
        <f>IF(F8=1,"32",IF(F8=2,"26",IF(F8=3,"20",IF(F8=4,"15",IF(F8=5,"13",IF(F8=6,"12",IF(F8=7,"11",IF(F8=8,"10",IF(F8=9,"8",IF(F8=10,"7",IF(F8=11,"6",IF(F8=12,"5",IF(F8=13,"4",IF(F8=14,"3",IF(F8=15,"2",IF(F8=16,"1"))))))))))))))))</f>
        <v>26</v>
      </c>
      <c r="H8" s="94">
        <v>2</v>
      </c>
      <c r="I8" s="96" t="str">
        <f>IF(H8=1,"32",IF(H8=2,"26",IF(H8=3,"20",IF(H8=4,"15",IF(H8=5,"13",IF(H8=6,"12",IF(H8=7,"11",IF(H8=8,"10",IF(H8=9,"8",IF(H8=10,"7",IF(H8=11,"6",IF(H8=12,"5",IF(H8=13,"4",IF(H8=14,"3",IF(H8=15,"2",IF(H8=16,"1"))))))))))))))))</f>
        <v>26</v>
      </c>
      <c r="J8" s="97">
        <v>2</v>
      </c>
      <c r="K8" s="98" t="str">
        <f>IF(J8=1,"32",IF(J8=2,"26",IF(J8=3,"20",IF(J8=4,"15",IF(J8=5,"13",IF(J8=6,"12",IF(J8=7,"11",IF(J8=8,"10",IF(J8=9,"8",IF(J8=10,"7",IF(J8=11,"6",IF(J8=12,"5",IF(J8=13,"4",IF(J8=14,"3",IF(J8=15,"2",IF(J8=16,"1"))))))))))))))))</f>
        <v>26</v>
      </c>
      <c r="L8" s="99">
        <v>1</v>
      </c>
      <c r="M8" s="100" t="str">
        <f>IF(L8=1,"64",IF(L8=2,"52",IF(L8=3,"40",IF(L8=4,"30",IF(L8=5,"26",IF(L8=6,"24",IF(L8=7,"22",IF(L8=8,"20",IF(L8=9,"16",IF(L8=10,"14",IF(L8=11,"12",IF(L8=12,"10",IF(L8=13,"8",IF(L8=14,"6",IF(L8=15,"4",IF(L8=16,"2"))))))))))))))))</f>
        <v>64</v>
      </c>
      <c r="N8" s="101">
        <v>1</v>
      </c>
      <c r="O8" s="96" t="str">
        <f>IF(N8=1,"32",IF(N8=2,"26",IF(N8=3,"20",IF(N8=4,"15",IF(N8=5,"13",IF(N8=6,"12",IF(N8=7,"11",IF(N8=8,"10",IF(N8=9,"8",IF(N8=10,"7",IF(N8=11,"6",IF(N8=12,"5",IF(N8=13,"4",IF(N8=14,"3",IF(N8=15,"2",IF(N8=16,"1"))))))))))))))))</f>
        <v>32</v>
      </c>
      <c r="P8" s="102">
        <f>G8+I8+M8+8</f>
        <v>124</v>
      </c>
    </row>
    <row r="9" spans="1:17" x14ac:dyDescent="0.3">
      <c r="A9" s="103">
        <v>2</v>
      </c>
      <c r="B9" s="28" t="s">
        <v>50</v>
      </c>
      <c r="C9" s="2" t="s">
        <v>51</v>
      </c>
      <c r="D9" s="3" t="s">
        <v>2</v>
      </c>
      <c r="E9" s="2">
        <v>2006</v>
      </c>
      <c r="F9" s="2">
        <v>2</v>
      </c>
      <c r="G9" s="29" t="str">
        <f>IF(F9=1,"32",IF(F9=2,"26",IF(F9=3,"20",IF(F9=4,"15",IF(F9=5,"13",IF(F9=6,"12",IF(F9=7,"11",IF(F9=8,"10",IF(F9=9,"8",IF(F9=10,"7",IF(F9=11,"6",IF(F9=12,"5",IF(F9=13,"4",IF(F9=14,"3",IF(F9=15,"2",IF(F9=16,"1"))))))))))))))))</f>
        <v>26</v>
      </c>
      <c r="H9" s="2">
        <v>3</v>
      </c>
      <c r="I9" s="29" t="str">
        <f>IF(H9=1,"32",IF(H9=2,"26",IF(H9=3,"20",IF(H9=4,"15",IF(H9=5,"13",IF(H9=6,"12",IF(H9=7,"11",IF(H9=8,"10",IF(H9=9,"8",IF(H9=10,"7",IF(H9=11,"6",IF(H9=12,"5",IF(H9=13,"4",IF(H9=14,"3",IF(H9=15,"2",IF(H9=16,"1"))))))))))))))))</f>
        <v>20</v>
      </c>
      <c r="J9" s="2"/>
      <c r="K9" s="29" t="b">
        <f>IF(J9=1,"32",IF(J9=2,"26",IF(J9=3,"20",IF(J9=4,"15",IF(J9=5,"13",IF(J9=6,"12",IF(J9=7,"11",IF(J9=8,"10",IF(J9=9,"8",IF(J9=10,"7",IF(J9=11,"6",IF(J9=12,"5",IF(J9=13,"4",IF(J9=14,"3",IF(J9=15,"2",IF(J9=16,"1"))))))))))))))))</f>
        <v>0</v>
      </c>
      <c r="L9" s="74">
        <v>2</v>
      </c>
      <c r="M9" s="73" t="str">
        <f>IF(L9=1,"64",IF(L9=2,"52",IF(L9=3,"40",IF(L9=4,"30",IF(L9=5,"26",IF(L9=6,"24",IF(L9=7,"22",IF(L9=8,"20",IF(L9=9,"16",IF(L9=10,"14",IF(L9=11,"12",IF(L9=12,"10",IF(L9=13,"8",IF(L9=14,"6",IF(L9=15,"4",IF(L9=16,"2"))))))))))))))))</f>
        <v>52</v>
      </c>
      <c r="N9" s="4"/>
      <c r="O9" s="29" t="b">
        <f t="shared" ref="O9:O12" si="0">IF(N9=1,"32",IF(N9=2,"26",IF(N9=3,"20",IF(N9=4,"15",IF(N9=5,"13",IF(N9=6,"12",IF(N9=7,"11",IF(N9=8,"10",IF(N9=9,"8",IF(N9=10,"7",IF(N9=11,"6",IF(N9=12,"5",IF(N9=13,"4",IF(N9=14,"3",IF(N9=15,"2",IF(N9=16,"1"))))))))))))))))</f>
        <v>0</v>
      </c>
      <c r="P9" s="104">
        <f t="shared" ref="P9:P12" si="1">G9+I9+K9+M9+8</f>
        <v>106</v>
      </c>
    </row>
    <row r="10" spans="1:17" x14ac:dyDescent="0.3">
      <c r="A10" s="103">
        <v>3</v>
      </c>
      <c r="B10" s="14" t="s">
        <v>88</v>
      </c>
      <c r="C10" s="15" t="s">
        <v>15</v>
      </c>
      <c r="D10" s="3" t="s">
        <v>2</v>
      </c>
      <c r="E10" s="15">
        <v>2010</v>
      </c>
      <c r="F10" s="18"/>
      <c r="G10" s="29" t="b">
        <f>IF(F10=1,"32",IF(F10=2,"26",IF(F10=3,"20",IF(F10=4,"15",IF(F10=5,"13",IF(F10=6,"12",IF(F10=7,"11",IF(F10=8,"10",IF(F10=9,"8",IF(F10=10,"7",IF(F10=11,"6",IF(F10=12,"5",IF(F10=13,"4",IF(F10=14,"3",IF(F10=15,"2",IF(F10=16,"1"))))))))))))))))</f>
        <v>0</v>
      </c>
      <c r="H10" s="4">
        <v>4</v>
      </c>
      <c r="I10" s="29" t="str">
        <f>IF(H10=1,"32",IF(H10=2,"26",IF(H10=3,"20",IF(H10=4,"15",IF(H10=5,"13",IF(H10=6,"12",IF(H10=7,"11",IF(H10=8,"10",IF(H10=9,"8",IF(H10=10,"7",IF(H10=11,"6",IF(H10=12,"5",IF(H10=13,"4",IF(H10=14,"3",IF(H10=15,"2",IF(H10=16,"1"))))))))))))))))</f>
        <v>15</v>
      </c>
      <c r="J10" s="17">
        <v>3</v>
      </c>
      <c r="K10" s="29" t="str">
        <f>IF(J10=1,"32",IF(J10=2,"26",IF(J10=3,"20",IF(J10=4,"15",IF(J10=5,"13",IF(J10=6,"12",IF(J10=7,"11",IF(J10=8,"10",IF(J10=9,"8",IF(J10=10,"7",IF(J10=11,"6",IF(J10=12,"5",IF(J10=13,"4",IF(J10=14,"3",IF(J10=15,"2",IF(J10=16,"1"))))))))))))))))</f>
        <v>20</v>
      </c>
      <c r="L10" s="17">
        <v>3</v>
      </c>
      <c r="M10" s="73" t="str">
        <f>IF(L10=1,"64",IF(L10=2,"52",IF(L10=3,"40",IF(L10=4,"30",IF(L10=5,"26",IF(L10=6,"24",IF(L10=7,"22",IF(L10=8,"20",IF(L10=9,"16",IF(L10=10,"14",IF(L10=11,"12",IF(L10=12,"10",IF(L10=13,"8",IF(L10=14,"6",IF(L10=15,"4",IF(L10=16,"2"))))))))))))))))</f>
        <v>40</v>
      </c>
      <c r="N10" s="17">
        <v>3</v>
      </c>
      <c r="O10" s="29" t="str">
        <f t="shared" si="0"/>
        <v>20</v>
      </c>
      <c r="P10" s="104">
        <f t="shared" si="1"/>
        <v>83</v>
      </c>
    </row>
    <row r="11" spans="1:17" ht="15" thickBot="1" x14ac:dyDescent="0.35">
      <c r="A11" s="105">
        <v>4</v>
      </c>
      <c r="B11" s="106" t="s">
        <v>94</v>
      </c>
      <c r="C11" s="107" t="s">
        <v>95</v>
      </c>
      <c r="D11" s="107" t="s">
        <v>2</v>
      </c>
      <c r="E11" s="107">
        <v>2008</v>
      </c>
      <c r="F11" s="108"/>
      <c r="G11" s="109" t="b">
        <f>IF(F11=1,"32",IF(F11=2,"26",IF(F11=3,"20",IF(F11=4,"15",IF(F11=5,"13",IF(F11=6,"12",IF(F11=7,"11",IF(F11=8,"10",IF(F11=9,"8",IF(F11=10,"7",IF(F11=11,"6",IF(F11=12,"5",IF(F11=13,"4",IF(F11=14,"3",IF(F11=15,"2",IF(F11=16,"1"))))))))))))))))</f>
        <v>0</v>
      </c>
      <c r="H11" s="108"/>
      <c r="I11" s="109" t="b">
        <f>IF(H11=1,"32",IF(H11=2,"26",IF(H11=3,"20",IF(H11=4,"15",IF(H11=5,"13",IF(H11=6,"12",IF(H11=7,"11",IF(H11=8,"10",IF(H11=9,"8",IF(H11=10,"7",IF(H11=11,"6",IF(H11=12,"5",IF(H11=13,"4",IF(H11=14,"3",IF(H11=15,"2",IF(H11=16,"1"))))))))))))))))</f>
        <v>0</v>
      </c>
      <c r="J11" s="110">
        <v>1</v>
      </c>
      <c r="K11" s="109" t="str">
        <f>IF(J11=1,"32",IF(J11=2,"26",IF(J11=3,"20",IF(J11=4,"15",IF(J11=5,"13",IF(J11=6,"12",IF(J11=7,"11",IF(J11=8,"10",IF(J11=9,"8",IF(J11=10,"7",IF(J11=11,"6",IF(J11=12,"5",IF(J11=13,"4",IF(J11=14,"3",IF(J11=15,"2",IF(J11=16,"1"))))))))))))))))</f>
        <v>32</v>
      </c>
      <c r="L11" s="110">
        <v>3</v>
      </c>
      <c r="M11" s="111" t="str">
        <f>IF(L11=1,"64",IF(L11=2,"52",IF(L11=3,"40",IF(L11=4,"30",IF(L11=5,"26",IF(L11=6,"24",IF(L11=7,"22",IF(L11=8,"20",IF(L11=9,"16",IF(L11=10,"14",IF(L11=11,"12",IF(L11=12,"10",IF(L11=13,"8",IF(L11=14,"6",IF(L11=15,"4",IF(L11=16,"2"))))))))))))))))</f>
        <v>40</v>
      </c>
      <c r="N11" s="110">
        <v>2</v>
      </c>
      <c r="O11" s="109" t="str">
        <f t="shared" si="0"/>
        <v>26</v>
      </c>
      <c r="P11" s="112">
        <f t="shared" si="1"/>
        <v>80</v>
      </c>
    </row>
    <row r="12" spans="1:17" x14ac:dyDescent="0.3">
      <c r="A12" s="85">
        <v>5</v>
      </c>
      <c r="B12" s="86" t="s">
        <v>49</v>
      </c>
      <c r="C12" s="87" t="s">
        <v>4</v>
      </c>
      <c r="D12" s="87" t="s">
        <v>2</v>
      </c>
      <c r="E12" s="88">
        <v>2007</v>
      </c>
      <c r="F12" s="88">
        <v>1</v>
      </c>
      <c r="G12" s="89" t="str">
        <f>IF(F12=1,"32",IF(F12=2,"26",IF(F12=3,"20",IF(F12=4,"15",IF(F12=5,"13",IF(F12=6,"12",IF(F12=7,"11",IF(F12=8,"10",IF(F12=9,"8",IF(F12=10,"7",IF(F12=11,"6",IF(F12=12,"5",IF(F12=13,"4",IF(F12=14,"3",IF(F12=15,"2",IF(F12=16,"1"))))))))))))))))</f>
        <v>32</v>
      </c>
      <c r="H12" s="88">
        <v>1</v>
      </c>
      <c r="I12" s="89" t="str">
        <f>IF(H12=1,"32",IF(H12=2,"26",IF(H12=3,"20",IF(H12=4,"15",IF(H12=5,"13",IF(H12=6,"12",IF(H12=7,"11",IF(H12=8,"10",IF(H12=9,"8",IF(H12=10,"7",IF(H12=11,"6",IF(H12=12,"5",IF(H12=13,"4",IF(H12=14,"3",IF(H12=15,"2",IF(H12=16,"1"))))))))))))))))</f>
        <v>32</v>
      </c>
      <c r="J12" s="88"/>
      <c r="K12" s="89" t="b">
        <f>IF(J12=1,"32",IF(J12=2,"26",IF(J12=3,"20",IF(J12=4,"15",IF(J12=5,"13",IF(J12=6,"12",IF(J12=7,"11",IF(J12=8,"10",IF(J12=9,"8",IF(J12=10,"7",IF(J12=11,"6",IF(J12=12,"5",IF(J12=13,"4",IF(J12=14,"3",IF(J12=15,"2",IF(J12=16,"1"))))))))))))))))</f>
        <v>0</v>
      </c>
      <c r="L12" s="88"/>
      <c r="M12" s="90" t="b">
        <f>IF(L12=1,"64",IF(L12=2,"52",IF(L12=3,"40",IF(L12=4,"30",IF(L12=5,"26",IF(L12=6,"24",IF(L12=7,"22",IF(L12=8,"20",IF(L12=9,"16",IF(L12=10,"14",IF(L12=11,"12",IF(L12=12,"10",IF(L12=13,"8",IF(L12=14,"6",IF(L12=15,"4",IF(L12=16,"2"))))))))))))))))</f>
        <v>0</v>
      </c>
      <c r="N12" s="88"/>
      <c r="O12" s="89" t="b">
        <f t="shared" si="0"/>
        <v>0</v>
      </c>
      <c r="P12" s="91">
        <f t="shared" si="1"/>
        <v>72</v>
      </c>
    </row>
  </sheetData>
  <sortState ref="B8:P12">
    <sortCondition descending="1" ref="P12"/>
  </sortState>
  <mergeCells count="13">
    <mergeCell ref="F6:G6"/>
    <mergeCell ref="H6:I6"/>
    <mergeCell ref="J6:K6"/>
    <mergeCell ref="L6:M6"/>
    <mergeCell ref="N6:O6"/>
    <mergeCell ref="F4:G4"/>
    <mergeCell ref="B1:Q1"/>
    <mergeCell ref="B2:Q2"/>
    <mergeCell ref="F5:G5"/>
    <mergeCell ref="H5:I5"/>
    <mergeCell ref="J5:K5"/>
    <mergeCell ref="L5:M5"/>
    <mergeCell ref="N5:O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workbookViewId="0">
      <selection activeCell="E22" sqref="E22"/>
    </sheetView>
  </sheetViews>
  <sheetFormatPr baseColWidth="10" defaultRowHeight="14.4" x14ac:dyDescent="0.3"/>
  <cols>
    <col min="1" max="1" width="8.44140625" customWidth="1"/>
    <col min="2" max="2" width="26.5546875" customWidth="1"/>
    <col min="14" max="14" width="14.109375" customWidth="1"/>
    <col min="15" max="15" width="14.21875" customWidth="1"/>
  </cols>
  <sheetData>
    <row r="1" spans="1:17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ht="18.600000000000001" thickTop="1" thickBot="1" x14ac:dyDescent="0.4">
      <c r="B2" s="181" t="s">
        <v>32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7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5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172" t="s">
        <v>86</v>
      </c>
      <c r="O5" s="173"/>
      <c r="P5" s="20"/>
      <c r="Q5" s="19"/>
    </row>
    <row r="6" spans="1:17" ht="15" thickBot="1" x14ac:dyDescent="0.35">
      <c r="B6" s="19"/>
      <c r="C6" s="19"/>
      <c r="D6" s="19"/>
      <c r="F6" s="175" t="s">
        <v>35</v>
      </c>
      <c r="G6" s="176"/>
      <c r="H6" s="174" t="s">
        <v>89</v>
      </c>
      <c r="I6" s="174"/>
      <c r="J6" s="174" t="s">
        <v>93</v>
      </c>
      <c r="K6" s="174"/>
      <c r="L6" s="168" t="s">
        <v>112</v>
      </c>
      <c r="M6" s="168"/>
      <c r="N6" s="182" t="s">
        <v>118</v>
      </c>
      <c r="O6" s="183"/>
      <c r="P6" s="20"/>
      <c r="Q6" s="19"/>
    </row>
    <row r="7" spans="1:17" ht="15" thickBot="1" x14ac:dyDescent="0.35">
      <c r="A7" s="21" t="s">
        <v>22</v>
      </c>
      <c r="B7" s="22" t="s">
        <v>23</v>
      </c>
      <c r="C7" s="23" t="s">
        <v>24</v>
      </c>
      <c r="D7" s="23" t="s">
        <v>25</v>
      </c>
      <c r="E7" s="23" t="s">
        <v>26</v>
      </c>
      <c r="F7" s="21" t="s">
        <v>27</v>
      </c>
      <c r="G7" s="23" t="s">
        <v>28</v>
      </c>
      <c r="H7" s="24" t="s">
        <v>27</v>
      </c>
      <c r="I7" s="23" t="s">
        <v>28</v>
      </c>
      <c r="J7" s="21" t="s">
        <v>27</v>
      </c>
      <c r="K7" s="25" t="s">
        <v>28</v>
      </c>
      <c r="L7" s="21" t="s">
        <v>27</v>
      </c>
      <c r="M7" s="25" t="s">
        <v>28</v>
      </c>
      <c r="N7" s="21" t="s">
        <v>27</v>
      </c>
      <c r="O7" s="25" t="s">
        <v>28</v>
      </c>
      <c r="P7" s="26" t="s">
        <v>29</v>
      </c>
      <c r="Q7" s="19"/>
    </row>
    <row r="8" spans="1:17" x14ac:dyDescent="0.3">
      <c r="A8" s="92" t="s">
        <v>37</v>
      </c>
      <c r="B8" s="93" t="s">
        <v>56</v>
      </c>
      <c r="C8" s="95" t="s">
        <v>57</v>
      </c>
      <c r="D8" s="95" t="s">
        <v>2</v>
      </c>
      <c r="E8" s="95">
        <v>2008</v>
      </c>
      <c r="F8" s="144">
        <v>3</v>
      </c>
      <c r="G8" s="121" t="str">
        <f t="shared" ref="G8:G18" si="0">IF(F8=1,"32",IF(F8=2,"26",IF(F8=3,"20",IF(F8=4,"15",IF(F8=5,"13",IF(F8=6,"12",IF(F8=7,"11",IF(F8=8,"10",IF(F8=9,"8",IF(F8=10,"7",IF(F8=11,"6",IF(F8=12,"5",IF(F8=13,"4",IF(F8=14,"3",IF(F8=15,"2",IF(F8=16,"1"))))))))))))))))</f>
        <v>20</v>
      </c>
      <c r="H8" s="99">
        <v>1</v>
      </c>
      <c r="I8" s="99" t="str">
        <f t="shared" ref="I8:I18" si="1">IF(H8=1,"32",IF(H8=2,"26",IF(H8=3,"20",IF(H8=4,"15",IF(H8=5,"13",IF(H8=6,"12",IF(H8=7,"11",IF(H8=8,"10",IF(H8=9,"8",IF(H8=10,"7",IF(H8=11,"6",IF(H8=12,"5",IF(H8=13,"4",IF(H8=14,"3",IF(H8=15,"2",IF(H8=16,"1"))))))))))))))))</f>
        <v>32</v>
      </c>
      <c r="J8" s="94">
        <v>1</v>
      </c>
      <c r="K8" s="99" t="str">
        <f t="shared" ref="K8:K18" si="2">IF(J8=1,"32",IF(J8=2,"26",IF(J8=3,"20",IF(J8=4,"15",IF(J8=5,"13",IF(J8=6,"12",IF(J8=7,"11",IF(J8=8,"10",IF(J8=9,"8",IF(J8=10,"7",IF(J8=11,"6",IF(J8=12,"5",IF(J8=13,"4",IF(J8=14,"3",IF(J8=15,"2",IF(J8=16,"1"))))))))))))))))</f>
        <v>32</v>
      </c>
      <c r="L8" s="145">
        <v>1</v>
      </c>
      <c r="M8" s="100" t="str">
        <f t="shared" ref="M8:M18" si="3">IF(L8=1,"64",IF(L8=2,"52",IF(L8=3,"40",IF(L8=4,"30",IF(L8=5,"26",IF(L8=6,"24",IF(L8=7,"22",IF(L8=8,"20",IF(L8=9,"16",IF(L8=10,"14",IF(L8=11,"12",IF(L8=12,"10",IF(L8=13,"8",IF(L8=14,"6",IF(L8=15,"4",IF(L8=16,"2"))))))))))))))))</f>
        <v>64</v>
      </c>
      <c r="N8" s="146">
        <v>1</v>
      </c>
      <c r="O8" s="99" t="str">
        <f t="shared" ref="O8:O18" si="4">IF(N8=1,"32",IF(N8=2,"26",IF(N8=3,"20",IF(N8=4,"15",IF(N8=5,"13",IF(N8=6,"12",IF(N8=7,"11",IF(N8=8,"10",IF(N8=9,"8",IF(N8=10,"7",IF(N8=11,"6",IF(N8=12,"5",IF(N8=13,"4",IF(N8=14,"3",IF(N8=15,"2",IF(N8=16,"1"))))))))))))))))</f>
        <v>32</v>
      </c>
      <c r="P8" s="102">
        <f>I8+K8+M8+O8</f>
        <v>160</v>
      </c>
    </row>
    <row r="9" spans="1:17" x14ac:dyDescent="0.3">
      <c r="A9" s="103" t="s">
        <v>54</v>
      </c>
      <c r="B9" s="10" t="s">
        <v>58</v>
      </c>
      <c r="C9" s="4" t="s">
        <v>15</v>
      </c>
      <c r="D9" s="3" t="s">
        <v>2</v>
      </c>
      <c r="E9" s="4">
        <v>2011</v>
      </c>
      <c r="F9" s="4">
        <v>3</v>
      </c>
      <c r="G9" s="8" t="str">
        <f t="shared" si="0"/>
        <v>20</v>
      </c>
      <c r="H9" s="82">
        <v>3</v>
      </c>
      <c r="I9" s="54" t="str">
        <f t="shared" si="1"/>
        <v>20</v>
      </c>
      <c r="J9" s="2">
        <v>2</v>
      </c>
      <c r="K9" s="8" t="str">
        <f t="shared" si="2"/>
        <v>26</v>
      </c>
      <c r="L9" s="2">
        <v>2</v>
      </c>
      <c r="M9" s="73" t="str">
        <f t="shared" si="3"/>
        <v>52</v>
      </c>
      <c r="N9" s="2">
        <v>2</v>
      </c>
      <c r="O9" s="8" t="str">
        <f t="shared" si="4"/>
        <v>26</v>
      </c>
      <c r="P9" s="104">
        <f>G9+K9+M9+O9</f>
        <v>124</v>
      </c>
    </row>
    <row r="10" spans="1:17" x14ac:dyDescent="0.3">
      <c r="A10" s="147">
        <v>3</v>
      </c>
      <c r="B10" s="36" t="s">
        <v>55</v>
      </c>
      <c r="C10" s="37" t="s">
        <v>51</v>
      </c>
      <c r="D10" s="3" t="s">
        <v>2</v>
      </c>
      <c r="E10" s="37">
        <v>2011</v>
      </c>
      <c r="F10" s="37">
        <v>2</v>
      </c>
      <c r="G10" s="8" t="str">
        <f t="shared" si="0"/>
        <v>26</v>
      </c>
      <c r="H10" s="49">
        <v>3</v>
      </c>
      <c r="I10" s="8" t="str">
        <f t="shared" si="1"/>
        <v>20</v>
      </c>
      <c r="J10" s="49">
        <v>2</v>
      </c>
      <c r="K10" s="8" t="str">
        <f t="shared" si="2"/>
        <v>26</v>
      </c>
      <c r="L10" s="49">
        <v>3</v>
      </c>
      <c r="M10" s="73" t="str">
        <f t="shared" si="3"/>
        <v>40</v>
      </c>
      <c r="N10" s="49"/>
      <c r="O10" s="8" t="b">
        <f t="shared" si="4"/>
        <v>0</v>
      </c>
      <c r="P10" s="104">
        <f t="shared" ref="P10:P18" si="5">G10+I10+K10+M10+O10</f>
        <v>112</v>
      </c>
    </row>
    <row r="11" spans="1:17" ht="15" thickBot="1" x14ac:dyDescent="0.35">
      <c r="A11" s="137">
        <v>4</v>
      </c>
      <c r="B11" s="106" t="s">
        <v>62</v>
      </c>
      <c r="C11" s="107" t="s">
        <v>57</v>
      </c>
      <c r="D11" s="125" t="s">
        <v>2</v>
      </c>
      <c r="E11" s="107">
        <v>2011</v>
      </c>
      <c r="F11" s="107">
        <v>7</v>
      </c>
      <c r="G11" s="128" t="str">
        <f t="shared" si="0"/>
        <v>11</v>
      </c>
      <c r="H11" s="107">
        <v>6</v>
      </c>
      <c r="I11" s="128" t="str">
        <f t="shared" si="1"/>
        <v>12</v>
      </c>
      <c r="J11" s="107"/>
      <c r="K11" s="128" t="b">
        <f t="shared" si="2"/>
        <v>0</v>
      </c>
      <c r="L11" s="148">
        <v>3</v>
      </c>
      <c r="M11" s="111" t="str">
        <f t="shared" si="3"/>
        <v>40</v>
      </c>
      <c r="N11" s="148">
        <v>3</v>
      </c>
      <c r="O11" s="128" t="str">
        <f t="shared" si="4"/>
        <v>20</v>
      </c>
      <c r="P11" s="112">
        <f t="shared" si="5"/>
        <v>83</v>
      </c>
    </row>
    <row r="12" spans="1:17" x14ac:dyDescent="0.3">
      <c r="A12" s="115" t="s">
        <v>59</v>
      </c>
      <c r="B12" s="1" t="s">
        <v>99</v>
      </c>
      <c r="C12" s="50" t="s">
        <v>15</v>
      </c>
      <c r="D12" s="115" t="s">
        <v>2</v>
      </c>
      <c r="E12" s="46">
        <v>2008</v>
      </c>
      <c r="F12" s="139">
        <v>8</v>
      </c>
      <c r="G12" s="140" t="str">
        <f t="shared" si="0"/>
        <v>10</v>
      </c>
      <c r="H12" s="88">
        <v>5</v>
      </c>
      <c r="I12" s="141" t="str">
        <f t="shared" si="1"/>
        <v>13</v>
      </c>
      <c r="J12" s="27">
        <v>6</v>
      </c>
      <c r="K12" s="142" t="str">
        <f t="shared" si="2"/>
        <v>12</v>
      </c>
      <c r="L12" s="143">
        <v>5</v>
      </c>
      <c r="M12" s="90" t="str">
        <f t="shared" si="3"/>
        <v>26</v>
      </c>
      <c r="N12" s="143">
        <v>3</v>
      </c>
      <c r="O12" s="141" t="str">
        <f t="shared" si="4"/>
        <v>20</v>
      </c>
      <c r="P12" s="91">
        <f>I12+K12+M12+O12</f>
        <v>71</v>
      </c>
    </row>
    <row r="13" spans="1:17" x14ac:dyDescent="0.3">
      <c r="A13" s="3">
        <v>6</v>
      </c>
      <c r="B13" s="10" t="s">
        <v>53</v>
      </c>
      <c r="C13" s="2" t="s">
        <v>51</v>
      </c>
      <c r="D13" s="3" t="s">
        <v>2</v>
      </c>
      <c r="E13" s="2">
        <v>2009</v>
      </c>
      <c r="F13" s="2">
        <v>1</v>
      </c>
      <c r="G13" s="8" t="str">
        <f t="shared" si="0"/>
        <v>32</v>
      </c>
      <c r="H13" s="8">
        <v>2</v>
      </c>
      <c r="I13" s="8" t="str">
        <f t="shared" si="1"/>
        <v>26</v>
      </c>
      <c r="J13" s="53"/>
      <c r="K13" s="8" t="b">
        <f t="shared" si="2"/>
        <v>0</v>
      </c>
      <c r="L13" s="2"/>
      <c r="M13" s="73" t="b">
        <f t="shared" si="3"/>
        <v>0</v>
      </c>
      <c r="N13" s="54"/>
      <c r="O13" s="8" t="b">
        <f t="shared" si="4"/>
        <v>0</v>
      </c>
      <c r="P13" s="30">
        <f t="shared" si="5"/>
        <v>58</v>
      </c>
    </row>
    <row r="14" spans="1:17" x14ac:dyDescent="0.3">
      <c r="A14" s="3">
        <v>7</v>
      </c>
      <c r="B14" s="10" t="s">
        <v>61</v>
      </c>
      <c r="C14" s="2" t="s">
        <v>57</v>
      </c>
      <c r="D14" s="3" t="s">
        <v>2</v>
      </c>
      <c r="E14" s="2">
        <v>2011</v>
      </c>
      <c r="F14" s="2">
        <v>6</v>
      </c>
      <c r="G14" s="8" t="str">
        <f t="shared" si="0"/>
        <v>12</v>
      </c>
      <c r="H14" s="2">
        <v>4</v>
      </c>
      <c r="I14" s="8" t="str">
        <f t="shared" si="1"/>
        <v>15</v>
      </c>
      <c r="J14" s="2">
        <v>4</v>
      </c>
      <c r="K14" s="8" t="str">
        <f t="shared" si="2"/>
        <v>15</v>
      </c>
      <c r="L14" s="53"/>
      <c r="M14" s="73" t="b">
        <f t="shared" si="3"/>
        <v>0</v>
      </c>
      <c r="N14" s="54"/>
      <c r="O14" s="8" t="b">
        <f t="shared" si="4"/>
        <v>0</v>
      </c>
      <c r="P14" s="30">
        <f t="shared" si="5"/>
        <v>42</v>
      </c>
    </row>
    <row r="15" spans="1:17" x14ac:dyDescent="0.3">
      <c r="A15" s="2">
        <v>8</v>
      </c>
      <c r="B15" s="32" t="s">
        <v>96</v>
      </c>
      <c r="C15" s="15" t="s">
        <v>97</v>
      </c>
      <c r="D15" s="33" t="s">
        <v>98</v>
      </c>
      <c r="E15" s="15">
        <v>2011</v>
      </c>
      <c r="F15" s="18"/>
      <c r="G15" s="8" t="b">
        <f t="shared" si="0"/>
        <v>0</v>
      </c>
      <c r="H15" s="18"/>
      <c r="I15" s="8" t="b">
        <f t="shared" si="1"/>
        <v>0</v>
      </c>
      <c r="J15" s="40">
        <v>5</v>
      </c>
      <c r="K15" s="8" t="str">
        <f t="shared" si="2"/>
        <v>13</v>
      </c>
      <c r="L15" s="40">
        <v>6</v>
      </c>
      <c r="M15" s="73" t="str">
        <f t="shared" si="3"/>
        <v>24</v>
      </c>
      <c r="N15" s="40"/>
      <c r="O15" s="8" t="b">
        <f t="shared" si="4"/>
        <v>0</v>
      </c>
      <c r="P15" s="30">
        <f t="shared" si="5"/>
        <v>37</v>
      </c>
    </row>
    <row r="16" spans="1:17" x14ac:dyDescent="0.3">
      <c r="A16" s="2">
        <v>9</v>
      </c>
      <c r="B16" s="10" t="s">
        <v>60</v>
      </c>
      <c r="C16" s="4" t="s">
        <v>15</v>
      </c>
      <c r="D16" s="3" t="s">
        <v>2</v>
      </c>
      <c r="E16" s="4">
        <v>2011</v>
      </c>
      <c r="F16" s="2">
        <v>5</v>
      </c>
      <c r="G16" s="8" t="str">
        <f t="shared" si="0"/>
        <v>13</v>
      </c>
      <c r="H16" s="2">
        <v>7</v>
      </c>
      <c r="I16" s="8" t="str">
        <f t="shared" si="1"/>
        <v>11</v>
      </c>
      <c r="J16" s="2"/>
      <c r="K16" s="8" t="b">
        <f t="shared" si="2"/>
        <v>0</v>
      </c>
      <c r="L16" s="2"/>
      <c r="M16" s="73" t="b">
        <f t="shared" si="3"/>
        <v>0</v>
      </c>
      <c r="N16" s="2"/>
      <c r="O16" s="8" t="b">
        <f t="shared" si="4"/>
        <v>0</v>
      </c>
      <c r="P16" s="30">
        <f t="shared" si="5"/>
        <v>24</v>
      </c>
    </row>
    <row r="17" spans="1:16" x14ac:dyDescent="0.3">
      <c r="A17" s="33">
        <v>10</v>
      </c>
      <c r="B17" s="35" t="s">
        <v>114</v>
      </c>
      <c r="C17" s="15" t="s">
        <v>15</v>
      </c>
      <c r="D17" s="33" t="s">
        <v>2</v>
      </c>
      <c r="E17" s="15">
        <v>2008</v>
      </c>
      <c r="F17" s="18"/>
      <c r="G17" s="8" t="b">
        <f t="shared" si="0"/>
        <v>0</v>
      </c>
      <c r="H17" s="18"/>
      <c r="I17" s="8" t="b">
        <f t="shared" si="1"/>
        <v>0</v>
      </c>
      <c r="J17" s="18"/>
      <c r="K17" s="8" t="b">
        <f t="shared" si="2"/>
        <v>0</v>
      </c>
      <c r="L17" s="17">
        <v>7</v>
      </c>
      <c r="M17" s="73" t="str">
        <f t="shared" si="3"/>
        <v>22</v>
      </c>
      <c r="N17" s="18"/>
      <c r="O17" s="8" t="b">
        <f t="shared" si="4"/>
        <v>0</v>
      </c>
      <c r="P17" s="30">
        <f t="shared" si="5"/>
        <v>22</v>
      </c>
    </row>
    <row r="18" spans="1:16" x14ac:dyDescent="0.3">
      <c r="A18" s="33">
        <v>11</v>
      </c>
      <c r="B18" s="28" t="s">
        <v>63</v>
      </c>
      <c r="C18" s="2" t="s">
        <v>15</v>
      </c>
      <c r="D18" s="3" t="s">
        <v>2</v>
      </c>
      <c r="E18" s="2">
        <v>2012</v>
      </c>
      <c r="F18" s="2">
        <v>9</v>
      </c>
      <c r="G18" s="8" t="str">
        <f t="shared" si="0"/>
        <v>8</v>
      </c>
      <c r="H18" s="2">
        <v>8</v>
      </c>
      <c r="I18" s="8" t="str">
        <f t="shared" si="1"/>
        <v>10</v>
      </c>
      <c r="J18" s="55"/>
      <c r="K18" s="8" t="b">
        <f t="shared" si="2"/>
        <v>0</v>
      </c>
      <c r="L18" s="56"/>
      <c r="M18" s="73" t="b">
        <f t="shared" si="3"/>
        <v>0</v>
      </c>
      <c r="N18" s="56"/>
      <c r="O18" s="8" t="b">
        <f t="shared" si="4"/>
        <v>0</v>
      </c>
      <c r="P18" s="30">
        <f t="shared" si="5"/>
        <v>18</v>
      </c>
    </row>
  </sheetData>
  <sortState ref="B8:P18">
    <sortCondition descending="1" ref="P18"/>
  </sortState>
  <mergeCells count="13">
    <mergeCell ref="F6:G6"/>
    <mergeCell ref="H6:I6"/>
    <mergeCell ref="J6:K6"/>
    <mergeCell ref="L6:M6"/>
    <mergeCell ref="N6:O6"/>
    <mergeCell ref="F4:G4"/>
    <mergeCell ref="B1:Q1"/>
    <mergeCell ref="B2:Q2"/>
    <mergeCell ref="F5:G5"/>
    <mergeCell ref="H5:I5"/>
    <mergeCell ref="J5:K5"/>
    <mergeCell ref="L5:M5"/>
    <mergeCell ref="N5:O5"/>
  </mergeCells>
  <pageMargins left="0.7" right="0.7" top="0.75" bottom="0.75" header="0.3" footer="0.3"/>
  <ignoredErrors>
    <ignoredError sqref="P12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workbookViewId="0">
      <selection activeCell="O10" sqref="O10"/>
    </sheetView>
  </sheetViews>
  <sheetFormatPr baseColWidth="10" defaultRowHeight="14.4" x14ac:dyDescent="0.3"/>
  <cols>
    <col min="2" max="2" width="28.6640625" customWidth="1"/>
    <col min="3" max="3" width="8.88671875" customWidth="1"/>
    <col min="15" max="15" width="14.88671875" customWidth="1"/>
  </cols>
  <sheetData>
    <row r="1" spans="1:17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ht="18.600000000000001" thickTop="1" thickBot="1" x14ac:dyDescent="0.4">
      <c r="B2" s="181" t="s">
        <v>31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7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7" ht="15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172" t="s">
        <v>86</v>
      </c>
      <c r="O5" s="173"/>
      <c r="P5" s="20"/>
      <c r="Q5" s="19"/>
    </row>
    <row r="6" spans="1:17" ht="15" thickBot="1" x14ac:dyDescent="0.35">
      <c r="B6" s="19"/>
      <c r="C6" s="19"/>
      <c r="D6" s="19"/>
      <c r="F6" s="175" t="s">
        <v>35</v>
      </c>
      <c r="G6" s="176"/>
      <c r="H6" s="174" t="s">
        <v>89</v>
      </c>
      <c r="I6" s="174"/>
      <c r="J6" s="174" t="s">
        <v>93</v>
      </c>
      <c r="K6" s="174"/>
      <c r="L6" s="168" t="s">
        <v>107</v>
      </c>
      <c r="M6" s="168"/>
      <c r="N6" s="168" t="s">
        <v>121</v>
      </c>
      <c r="O6" s="168"/>
      <c r="P6" s="20"/>
      <c r="Q6" s="19"/>
    </row>
    <row r="7" spans="1:17" ht="15" thickBot="1" x14ac:dyDescent="0.35">
      <c r="A7" s="21" t="s">
        <v>22</v>
      </c>
      <c r="B7" s="22" t="s">
        <v>23</v>
      </c>
      <c r="C7" s="23" t="s">
        <v>24</v>
      </c>
      <c r="D7" s="23" t="s">
        <v>25</v>
      </c>
      <c r="E7" s="23" t="s">
        <v>26</v>
      </c>
      <c r="F7" s="21" t="s">
        <v>27</v>
      </c>
      <c r="G7" s="23" t="s">
        <v>28</v>
      </c>
      <c r="H7" s="24" t="s">
        <v>27</v>
      </c>
      <c r="I7" s="23" t="s">
        <v>28</v>
      </c>
      <c r="J7" s="21" t="s">
        <v>27</v>
      </c>
      <c r="K7" s="25" t="s">
        <v>28</v>
      </c>
      <c r="L7" s="21" t="s">
        <v>27</v>
      </c>
      <c r="M7" s="25" t="s">
        <v>28</v>
      </c>
      <c r="N7" s="21" t="s">
        <v>27</v>
      </c>
      <c r="O7" s="25" t="s">
        <v>28</v>
      </c>
      <c r="P7" s="26" t="s">
        <v>29</v>
      </c>
      <c r="Q7" s="19"/>
    </row>
    <row r="8" spans="1:17" x14ac:dyDescent="0.3">
      <c r="A8" s="92">
        <v>1</v>
      </c>
      <c r="B8" s="93" t="s">
        <v>64</v>
      </c>
      <c r="C8" s="149" t="s">
        <v>65</v>
      </c>
      <c r="D8" s="95" t="s">
        <v>2</v>
      </c>
      <c r="E8" s="94">
        <v>2009</v>
      </c>
      <c r="F8" s="94">
        <v>1</v>
      </c>
      <c r="G8" s="99" t="str">
        <f t="shared" ref="G8:G21" si="0">IF(F8=1,"32",IF(F8=2,"26",IF(F8=3,"20",IF(F8=4,"15",IF(F8=5,"13",IF(F8=6,"12",IF(F8=7,"11",IF(F8=8,"10",IF(F8=9,"8",IF(F8=10,"7",IF(F8=11,"6",IF(F8=12,"5",IF(F8=13,"4",IF(F8=14,"3",IF(F8=15,"2",IF(F8=16,"1"))))))))))))))))</f>
        <v>32</v>
      </c>
      <c r="H8" s="94">
        <v>1</v>
      </c>
      <c r="I8" s="99" t="str">
        <f t="shared" ref="I8:I21" si="1">IF(H8=1,"32",IF(H8=2,"26",IF(H8=3,"20",IF(H8=4,"15",IF(H8=5,"13",IF(H8=6,"12",IF(H8=7,"11",IF(H8=8,"10",IF(H8=9,"8",IF(H8=10,"7",IF(H8=11,"6",IF(H8=12,"5",IF(H8=13,"4",IF(H8=14,"3",IF(H8=15,"2",IF(H8=16,"1"))))))))))))))))</f>
        <v>32</v>
      </c>
      <c r="J8" s="94">
        <v>1</v>
      </c>
      <c r="K8" s="99" t="str">
        <f t="shared" ref="K8:K21" si="2">IF(J8=1,"32",IF(J8=2,"26",IF(J8=3,"20",IF(J8=4,"15",IF(J8=5,"13",IF(J8=6,"12",IF(J8=7,"11",IF(J8=8,"10",IF(J8=9,"8",IF(J8=10,"7",IF(J8=11,"6",IF(J8=12,"5",IF(J8=13,"4",IF(J8=14,"3",IF(J8=15,"2",IF(J8=16,"1"))))))))))))))))</f>
        <v>32</v>
      </c>
      <c r="L8" s="94">
        <v>3</v>
      </c>
      <c r="M8" s="100" t="str">
        <f t="shared" ref="M8:M21" si="3">IF(L8=1,"64",IF(L8=2,"52",IF(L8=3,"40",IF(L8=4,"30",IF(L8=5,"26",IF(L8=6,"24",IF(L8=7,"22",IF(L8=8,"20",IF(L8=9,"16",IF(L8=10,"14",IF(L8=11,"12",IF(L8=12,"10",IF(L8=13,"8",IF(L8=14,"6",IF(L8=15,"4",IF(L8=16,"2"))))))))))))))))</f>
        <v>40</v>
      </c>
      <c r="N8" s="94"/>
      <c r="O8" s="99" t="b">
        <f t="shared" ref="O8:O21" si="4">IF(N8=1,"32",IF(N8=2,"26",IF(N8=3,"20",IF(N8=4,"15",IF(N8=5,"13",IF(N8=6,"12",IF(N8=7,"11",IF(N8=8,"10",IF(N8=9,"8",IF(N8=10,"7",IF(N8=11,"6",IF(N8=12,"5",IF(N8=13,"4",IF(N8=14,"3",IF(N8=15,"2",IF(N8=16,"1"))))))))))))))))</f>
        <v>0</v>
      </c>
      <c r="P8" s="102">
        <f>G8+I8+K8+M8+O8</f>
        <v>136</v>
      </c>
    </row>
    <row r="9" spans="1:17" x14ac:dyDescent="0.3">
      <c r="A9" s="103">
        <v>2</v>
      </c>
      <c r="B9" s="28" t="s">
        <v>66</v>
      </c>
      <c r="C9" s="3" t="s">
        <v>67</v>
      </c>
      <c r="D9" s="3" t="s">
        <v>2</v>
      </c>
      <c r="E9" s="3">
        <v>2006</v>
      </c>
      <c r="F9" s="2">
        <v>2</v>
      </c>
      <c r="G9" s="8" t="str">
        <f t="shared" si="0"/>
        <v>26</v>
      </c>
      <c r="H9" s="2"/>
      <c r="I9" s="8" t="b">
        <f t="shared" si="1"/>
        <v>0</v>
      </c>
      <c r="J9" s="2">
        <v>3</v>
      </c>
      <c r="K9" s="8" t="str">
        <f t="shared" si="2"/>
        <v>20</v>
      </c>
      <c r="L9" s="2">
        <v>2</v>
      </c>
      <c r="M9" s="73" t="str">
        <f t="shared" si="3"/>
        <v>52</v>
      </c>
      <c r="N9" s="2">
        <v>2</v>
      </c>
      <c r="O9" s="8" t="str">
        <f t="shared" si="4"/>
        <v>26</v>
      </c>
      <c r="P9" s="104">
        <f>G9+I9+K9+M9+O9</f>
        <v>124</v>
      </c>
    </row>
    <row r="10" spans="1:17" x14ac:dyDescent="0.3">
      <c r="A10" s="103">
        <v>3</v>
      </c>
      <c r="B10" s="28" t="s">
        <v>71</v>
      </c>
      <c r="C10" s="39" t="s">
        <v>65</v>
      </c>
      <c r="D10" s="3" t="s">
        <v>2</v>
      </c>
      <c r="E10" s="2">
        <v>2007</v>
      </c>
      <c r="F10" s="2">
        <v>5</v>
      </c>
      <c r="G10" s="8" t="str">
        <f t="shared" si="0"/>
        <v>13</v>
      </c>
      <c r="H10" s="10"/>
      <c r="I10" s="8" t="b">
        <f t="shared" si="1"/>
        <v>0</v>
      </c>
      <c r="J10" s="2">
        <v>2</v>
      </c>
      <c r="K10" s="8" t="str">
        <f t="shared" si="2"/>
        <v>26</v>
      </c>
      <c r="L10" s="2">
        <v>1</v>
      </c>
      <c r="M10" s="73" t="str">
        <f t="shared" si="3"/>
        <v>64</v>
      </c>
      <c r="N10" s="2"/>
      <c r="O10" s="8" t="b">
        <f t="shared" si="4"/>
        <v>0</v>
      </c>
      <c r="P10" s="104">
        <f>G10+I10+K10+M10+O10</f>
        <v>103</v>
      </c>
    </row>
    <row r="11" spans="1:17" ht="15" thickBot="1" x14ac:dyDescent="0.35">
      <c r="A11" s="137">
        <v>4</v>
      </c>
      <c r="B11" s="150" t="s">
        <v>70</v>
      </c>
      <c r="C11" s="151" t="s">
        <v>69</v>
      </c>
      <c r="D11" s="107" t="s">
        <v>2</v>
      </c>
      <c r="E11" s="151">
        <v>2011</v>
      </c>
      <c r="F11" s="152">
        <v>4</v>
      </c>
      <c r="G11" s="128" t="str">
        <f t="shared" si="0"/>
        <v>15</v>
      </c>
      <c r="H11" s="153">
        <v>6</v>
      </c>
      <c r="I11" s="154" t="str">
        <f t="shared" si="1"/>
        <v>12</v>
      </c>
      <c r="J11" s="107">
        <v>5</v>
      </c>
      <c r="K11" s="128" t="str">
        <f t="shared" si="2"/>
        <v>13</v>
      </c>
      <c r="L11" s="107">
        <v>3</v>
      </c>
      <c r="M11" s="111" t="str">
        <f t="shared" si="3"/>
        <v>40</v>
      </c>
      <c r="N11" s="107">
        <v>1</v>
      </c>
      <c r="O11" s="128" t="str">
        <f t="shared" si="4"/>
        <v>32</v>
      </c>
      <c r="P11" s="112">
        <f>G11+K11+M11+O11</f>
        <v>100</v>
      </c>
    </row>
    <row r="12" spans="1:17" x14ac:dyDescent="0.3">
      <c r="A12" s="115">
        <v>5</v>
      </c>
      <c r="B12" s="114" t="s">
        <v>75</v>
      </c>
      <c r="C12" s="27" t="s">
        <v>69</v>
      </c>
      <c r="D12" s="27" t="s">
        <v>2</v>
      </c>
      <c r="E12" s="27">
        <v>2007</v>
      </c>
      <c r="F12" s="139">
        <v>8</v>
      </c>
      <c r="G12" s="140" t="str">
        <f t="shared" si="0"/>
        <v>10</v>
      </c>
      <c r="H12" s="27">
        <v>3</v>
      </c>
      <c r="I12" s="141" t="str">
        <f t="shared" si="1"/>
        <v>20</v>
      </c>
      <c r="J12" s="27">
        <v>6</v>
      </c>
      <c r="K12" s="141" t="str">
        <f t="shared" si="2"/>
        <v>12</v>
      </c>
      <c r="L12" s="27">
        <v>5</v>
      </c>
      <c r="M12" s="90" t="str">
        <f t="shared" si="3"/>
        <v>26</v>
      </c>
      <c r="N12" s="27">
        <v>3</v>
      </c>
      <c r="O12" s="141" t="str">
        <f t="shared" si="4"/>
        <v>20</v>
      </c>
      <c r="P12" s="91">
        <f>I12+K12+M12+O12</f>
        <v>78</v>
      </c>
    </row>
    <row r="13" spans="1:17" x14ac:dyDescent="0.3">
      <c r="A13" s="3">
        <v>6</v>
      </c>
      <c r="B13" s="10" t="s">
        <v>76</v>
      </c>
      <c r="C13" s="2" t="s">
        <v>77</v>
      </c>
      <c r="D13" s="3" t="s">
        <v>2</v>
      </c>
      <c r="E13" s="2">
        <v>2008</v>
      </c>
      <c r="F13" s="2">
        <v>9</v>
      </c>
      <c r="G13" s="8" t="str">
        <f t="shared" si="0"/>
        <v>8</v>
      </c>
      <c r="H13" s="2">
        <v>2</v>
      </c>
      <c r="I13" s="8" t="str">
        <f t="shared" si="1"/>
        <v>26</v>
      </c>
      <c r="J13" s="2">
        <v>4</v>
      </c>
      <c r="K13" s="8" t="str">
        <f t="shared" si="2"/>
        <v>15</v>
      </c>
      <c r="L13" s="2">
        <v>8</v>
      </c>
      <c r="M13" s="73" t="str">
        <f t="shared" si="3"/>
        <v>20</v>
      </c>
      <c r="N13" s="2"/>
      <c r="O13" s="8" t="b">
        <f t="shared" si="4"/>
        <v>0</v>
      </c>
      <c r="P13" s="30">
        <f>G13+I13+K13+M13+O13</f>
        <v>69</v>
      </c>
    </row>
    <row r="14" spans="1:17" x14ac:dyDescent="0.3">
      <c r="A14" s="3">
        <v>7</v>
      </c>
      <c r="B14" s="10" t="s">
        <v>68</v>
      </c>
      <c r="C14" s="2" t="s">
        <v>69</v>
      </c>
      <c r="D14" s="2" t="s">
        <v>2</v>
      </c>
      <c r="E14" s="2">
        <v>2008</v>
      </c>
      <c r="F14" s="2">
        <v>3</v>
      </c>
      <c r="G14" s="8" t="str">
        <f t="shared" si="0"/>
        <v>20</v>
      </c>
      <c r="H14" s="2">
        <v>7</v>
      </c>
      <c r="I14" s="8" t="str">
        <f t="shared" si="1"/>
        <v>11</v>
      </c>
      <c r="J14" s="2">
        <v>9</v>
      </c>
      <c r="K14" s="8" t="str">
        <f t="shared" si="2"/>
        <v>8</v>
      </c>
      <c r="L14" s="2">
        <v>7</v>
      </c>
      <c r="M14" s="73" t="str">
        <f t="shared" si="3"/>
        <v>22</v>
      </c>
      <c r="N14" s="2"/>
      <c r="O14" s="8" t="b">
        <f t="shared" si="4"/>
        <v>0</v>
      </c>
      <c r="P14" s="30">
        <f>G14+I14+K14+M14+O14</f>
        <v>61</v>
      </c>
    </row>
    <row r="15" spans="1:17" x14ac:dyDescent="0.3">
      <c r="A15" s="3">
        <v>8</v>
      </c>
      <c r="B15" s="10" t="s">
        <v>73</v>
      </c>
      <c r="C15" s="2" t="s">
        <v>74</v>
      </c>
      <c r="D15" s="3" t="s">
        <v>2</v>
      </c>
      <c r="E15" s="2">
        <v>2006</v>
      </c>
      <c r="F15" s="2">
        <v>7</v>
      </c>
      <c r="G15" s="8" t="str">
        <f t="shared" si="0"/>
        <v>11</v>
      </c>
      <c r="H15" s="2">
        <v>4</v>
      </c>
      <c r="I15" s="8" t="str">
        <f t="shared" si="1"/>
        <v>15</v>
      </c>
      <c r="J15" s="2">
        <v>7</v>
      </c>
      <c r="K15" s="8" t="str">
        <f t="shared" si="2"/>
        <v>11</v>
      </c>
      <c r="L15" s="2">
        <v>6</v>
      </c>
      <c r="M15" s="73" t="str">
        <f t="shared" si="3"/>
        <v>24</v>
      </c>
      <c r="N15" s="2"/>
      <c r="O15" s="8" t="b">
        <f t="shared" si="4"/>
        <v>0</v>
      </c>
      <c r="P15" s="30">
        <f>G15+I15+K15+M15+O15</f>
        <v>61</v>
      </c>
    </row>
    <row r="16" spans="1:17" x14ac:dyDescent="0.3">
      <c r="A16" s="3">
        <v>9</v>
      </c>
      <c r="B16" s="10" t="s">
        <v>78</v>
      </c>
      <c r="C16" s="2" t="s">
        <v>77</v>
      </c>
      <c r="D16" s="3" t="s">
        <v>2</v>
      </c>
      <c r="E16" s="2">
        <v>2010</v>
      </c>
      <c r="F16" s="82">
        <v>10</v>
      </c>
      <c r="G16" s="54" t="str">
        <f t="shared" si="0"/>
        <v>7</v>
      </c>
      <c r="H16" s="2">
        <v>8</v>
      </c>
      <c r="I16" s="8" t="str">
        <f t="shared" si="1"/>
        <v>10</v>
      </c>
      <c r="J16" s="2">
        <v>10</v>
      </c>
      <c r="K16" s="8" t="str">
        <f t="shared" si="2"/>
        <v>7</v>
      </c>
      <c r="L16" s="2">
        <v>9</v>
      </c>
      <c r="M16" s="73" t="str">
        <f t="shared" si="3"/>
        <v>16</v>
      </c>
      <c r="N16" s="2">
        <v>6</v>
      </c>
      <c r="O16" s="8" t="str">
        <f t="shared" si="4"/>
        <v>12</v>
      </c>
      <c r="P16" s="30">
        <f>I16+K16+M16+O16</f>
        <v>45</v>
      </c>
    </row>
    <row r="17" spans="1:16" x14ac:dyDescent="0.3">
      <c r="A17" s="3">
        <v>10</v>
      </c>
      <c r="B17" s="41" t="s">
        <v>72</v>
      </c>
      <c r="C17" s="2" t="s">
        <v>51</v>
      </c>
      <c r="D17" s="2" t="s">
        <v>2</v>
      </c>
      <c r="E17" s="2">
        <v>2006</v>
      </c>
      <c r="F17" s="2">
        <v>6</v>
      </c>
      <c r="G17" s="8" t="str">
        <f t="shared" si="0"/>
        <v>12</v>
      </c>
      <c r="H17" s="2">
        <v>5</v>
      </c>
      <c r="I17" s="8" t="str">
        <f t="shared" si="1"/>
        <v>13</v>
      </c>
      <c r="J17" s="2">
        <v>11</v>
      </c>
      <c r="K17" s="8" t="str">
        <f t="shared" si="2"/>
        <v>6</v>
      </c>
      <c r="L17" s="2"/>
      <c r="M17" s="73" t="b">
        <f t="shared" si="3"/>
        <v>0</v>
      </c>
      <c r="N17" s="2"/>
      <c r="O17" s="8" t="b">
        <f t="shared" si="4"/>
        <v>0</v>
      </c>
      <c r="P17" s="30">
        <f>G17+I17+K17+M17+O17</f>
        <v>31</v>
      </c>
    </row>
    <row r="18" spans="1:16" x14ac:dyDescent="0.3">
      <c r="A18" s="3">
        <v>11</v>
      </c>
      <c r="B18" s="14" t="s">
        <v>119</v>
      </c>
      <c r="C18" s="15" t="s">
        <v>69</v>
      </c>
      <c r="D18" s="33" t="s">
        <v>2</v>
      </c>
      <c r="E18" s="4">
        <v>2011</v>
      </c>
      <c r="F18" s="18"/>
      <c r="G18" s="8" t="b">
        <f t="shared" si="0"/>
        <v>0</v>
      </c>
      <c r="H18" s="18"/>
      <c r="I18" s="8" t="b">
        <f t="shared" si="1"/>
        <v>0</v>
      </c>
      <c r="J18" s="18"/>
      <c r="K18" s="8" t="b">
        <f t="shared" si="2"/>
        <v>0</v>
      </c>
      <c r="L18" s="18"/>
      <c r="M18" s="73" t="b">
        <f t="shared" si="3"/>
        <v>0</v>
      </c>
      <c r="N18" s="17">
        <v>4</v>
      </c>
      <c r="O18" s="8" t="str">
        <f t="shared" si="4"/>
        <v>15</v>
      </c>
      <c r="P18" s="30">
        <f>G18+I18+K18+M18+O18</f>
        <v>15</v>
      </c>
    </row>
    <row r="19" spans="1:16" x14ac:dyDescent="0.3">
      <c r="A19" s="33">
        <v>12</v>
      </c>
      <c r="B19" s="10" t="s">
        <v>120</v>
      </c>
      <c r="C19" s="2" t="s">
        <v>69</v>
      </c>
      <c r="D19" s="2" t="s">
        <v>2</v>
      </c>
      <c r="E19" s="2">
        <v>2006</v>
      </c>
      <c r="F19" s="18"/>
      <c r="G19" s="8" t="b">
        <f t="shared" si="0"/>
        <v>0</v>
      </c>
      <c r="H19" s="18"/>
      <c r="I19" s="8" t="b">
        <f t="shared" si="1"/>
        <v>0</v>
      </c>
      <c r="J19" s="18"/>
      <c r="K19" s="8" t="b">
        <f t="shared" si="2"/>
        <v>0</v>
      </c>
      <c r="L19" s="18"/>
      <c r="M19" s="73" t="b">
        <f t="shared" si="3"/>
        <v>0</v>
      </c>
      <c r="N19" s="17">
        <v>5</v>
      </c>
      <c r="O19" s="8" t="str">
        <f t="shared" si="4"/>
        <v>13</v>
      </c>
      <c r="P19" s="30">
        <f>G19+I19+K19+M19+O19</f>
        <v>13</v>
      </c>
    </row>
    <row r="20" spans="1:16" x14ac:dyDescent="0.3">
      <c r="A20" s="33">
        <v>13</v>
      </c>
      <c r="B20" s="14" t="s">
        <v>100</v>
      </c>
      <c r="C20" s="2" t="s">
        <v>101</v>
      </c>
      <c r="D20" s="2" t="s">
        <v>2</v>
      </c>
      <c r="E20" s="2">
        <v>2011</v>
      </c>
      <c r="F20" s="18"/>
      <c r="G20" s="8" t="b">
        <f t="shared" si="0"/>
        <v>0</v>
      </c>
      <c r="H20" s="18"/>
      <c r="I20" s="8" t="b">
        <f t="shared" si="1"/>
        <v>0</v>
      </c>
      <c r="J20" s="17">
        <v>8</v>
      </c>
      <c r="K20" s="8" t="str">
        <f t="shared" si="2"/>
        <v>10</v>
      </c>
      <c r="L20" s="17"/>
      <c r="M20" s="73" t="b">
        <f t="shared" si="3"/>
        <v>0</v>
      </c>
      <c r="N20" s="17"/>
      <c r="O20" s="8" t="b">
        <f t="shared" si="4"/>
        <v>0</v>
      </c>
      <c r="P20" s="30">
        <f>G20+I20+K20+M20+O20</f>
        <v>10</v>
      </c>
    </row>
    <row r="21" spans="1:16" x14ac:dyDescent="0.3">
      <c r="A21" s="33">
        <v>14</v>
      </c>
      <c r="B21" s="10" t="s">
        <v>79</v>
      </c>
      <c r="C21" s="2" t="s">
        <v>7</v>
      </c>
      <c r="D21" s="2" t="s">
        <v>2</v>
      </c>
      <c r="E21" s="2">
        <v>2009</v>
      </c>
      <c r="F21" s="2">
        <v>11</v>
      </c>
      <c r="G21" s="8" t="str">
        <f t="shared" si="0"/>
        <v>6</v>
      </c>
      <c r="H21" s="2"/>
      <c r="I21" s="8" t="b">
        <f t="shared" si="1"/>
        <v>0</v>
      </c>
      <c r="J21" s="2"/>
      <c r="K21" s="8" t="b">
        <f t="shared" si="2"/>
        <v>0</v>
      </c>
      <c r="L21" s="2"/>
      <c r="M21" s="73" t="b">
        <f t="shared" si="3"/>
        <v>0</v>
      </c>
      <c r="N21" s="2"/>
      <c r="O21" s="8" t="b">
        <f t="shared" si="4"/>
        <v>0</v>
      </c>
      <c r="P21" s="30">
        <f>G21+I21+K21+M21+O21</f>
        <v>6</v>
      </c>
    </row>
  </sheetData>
  <sortState ref="B8:P21">
    <sortCondition descending="1" ref="P21"/>
  </sortState>
  <mergeCells count="13">
    <mergeCell ref="F6:G6"/>
    <mergeCell ref="H6:I6"/>
    <mergeCell ref="J6:K6"/>
    <mergeCell ref="L6:M6"/>
    <mergeCell ref="N6:O6"/>
    <mergeCell ref="F4:G4"/>
    <mergeCell ref="B1:Q1"/>
    <mergeCell ref="B2:Q2"/>
    <mergeCell ref="F5:G5"/>
    <mergeCell ref="H5:I5"/>
    <mergeCell ref="J5:K5"/>
    <mergeCell ref="L5:M5"/>
    <mergeCell ref="N5:O5"/>
  </mergeCells>
  <pageMargins left="0.7" right="0.7" top="0.75" bottom="0.75" header="0.3" footer="0.3"/>
  <ignoredErrors>
    <ignoredError sqref="P1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workbookViewId="0">
      <selection activeCell="C23" sqref="C23"/>
    </sheetView>
  </sheetViews>
  <sheetFormatPr baseColWidth="10" defaultRowHeight="14.4" x14ac:dyDescent="0.3"/>
  <cols>
    <col min="2" max="2" width="27.88671875" customWidth="1"/>
    <col min="9" max="9" width="12.109375" customWidth="1"/>
    <col min="10" max="10" width="9" customWidth="1"/>
    <col min="11" max="11" width="11.6640625" customWidth="1"/>
    <col min="12" max="12" width="9.109375" customWidth="1"/>
    <col min="13" max="13" width="13.109375" customWidth="1"/>
    <col min="14" max="14" width="13.77734375" customWidth="1"/>
  </cols>
  <sheetData>
    <row r="1" spans="1:18" ht="18" thickBot="1" x14ac:dyDescent="0.4">
      <c r="B1" s="169" t="s">
        <v>19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8" ht="18.600000000000001" thickTop="1" thickBot="1" x14ac:dyDescent="0.4">
      <c r="B2" s="181" t="s">
        <v>30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1:18" ht="15.6" thickTop="1" thickBot="1" x14ac:dyDescent="0.35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18" ht="15" thickBot="1" x14ac:dyDescent="0.35">
      <c r="B4" s="19"/>
      <c r="C4" s="19"/>
      <c r="D4" s="19"/>
      <c r="F4" s="172" t="s">
        <v>86</v>
      </c>
      <c r="G4" s="173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8" ht="15" thickBot="1" x14ac:dyDescent="0.35">
      <c r="B5" s="19"/>
      <c r="C5" s="19"/>
      <c r="D5" s="19"/>
      <c r="F5" s="170" t="s">
        <v>20</v>
      </c>
      <c r="G5" s="171"/>
      <c r="H5" s="172" t="s">
        <v>86</v>
      </c>
      <c r="I5" s="173"/>
      <c r="J5" s="172" t="s">
        <v>86</v>
      </c>
      <c r="K5" s="173"/>
      <c r="L5" s="172" t="s">
        <v>106</v>
      </c>
      <c r="M5" s="173"/>
      <c r="N5" s="52"/>
      <c r="O5" s="20"/>
      <c r="P5" s="20"/>
      <c r="Q5" s="19"/>
    </row>
    <row r="6" spans="1:18" ht="15" thickBot="1" x14ac:dyDescent="0.35">
      <c r="B6" s="19"/>
      <c r="C6" s="19"/>
      <c r="D6" s="19"/>
      <c r="F6" s="175" t="s">
        <v>36</v>
      </c>
      <c r="G6" s="176"/>
      <c r="H6" s="174" t="s">
        <v>90</v>
      </c>
      <c r="I6" s="174"/>
      <c r="J6" s="174" t="s">
        <v>93</v>
      </c>
      <c r="K6" s="174"/>
      <c r="L6" s="168" t="s">
        <v>111</v>
      </c>
      <c r="M6" s="168"/>
      <c r="N6" s="168" t="s">
        <v>121</v>
      </c>
      <c r="O6" s="168"/>
      <c r="P6" s="20"/>
      <c r="Q6" s="187"/>
      <c r="R6" s="187"/>
    </row>
    <row r="7" spans="1:18" ht="15" thickBot="1" x14ac:dyDescent="0.35">
      <c r="A7" s="57" t="s">
        <v>22</v>
      </c>
      <c r="B7" s="58" t="s">
        <v>23</v>
      </c>
      <c r="C7" s="155" t="s">
        <v>24</v>
      </c>
      <c r="D7" s="155" t="s">
        <v>25</v>
      </c>
      <c r="E7" s="155" t="s">
        <v>26</v>
      </c>
      <c r="F7" s="57" t="s">
        <v>27</v>
      </c>
      <c r="G7" s="155" t="s">
        <v>28</v>
      </c>
      <c r="H7" s="156" t="s">
        <v>27</v>
      </c>
      <c r="I7" s="155" t="s">
        <v>28</v>
      </c>
      <c r="J7" s="57" t="s">
        <v>27</v>
      </c>
      <c r="K7" s="157" t="s">
        <v>28</v>
      </c>
      <c r="L7" s="57" t="s">
        <v>27</v>
      </c>
      <c r="M7" s="157" t="s">
        <v>28</v>
      </c>
      <c r="N7" s="57" t="s">
        <v>27</v>
      </c>
      <c r="O7" s="157" t="s">
        <v>28</v>
      </c>
      <c r="P7" s="84" t="s">
        <v>29</v>
      </c>
      <c r="Q7" s="44"/>
      <c r="R7" s="44"/>
    </row>
    <row r="8" spans="1:18" x14ac:dyDescent="0.3">
      <c r="A8" s="92">
        <v>1</v>
      </c>
      <c r="B8" s="93" t="s">
        <v>102</v>
      </c>
      <c r="C8" s="94" t="s">
        <v>103</v>
      </c>
      <c r="D8" s="94" t="s">
        <v>2</v>
      </c>
      <c r="E8" s="94">
        <v>2007</v>
      </c>
      <c r="F8" s="160"/>
      <c r="G8" s="94" t="b">
        <f t="shared" ref="G8:G13" si="0">IF(F8=1,"32",IF(F8=2,"26",IF(F8=3,"20",IF(F8=4,"15",IF(F8=5,"13",IF(F8=6,"12",IF(F8=7,"11",IF(F8=8,"10",IF(F8=9,"8",IF(F8=10,"7",IF(F8=11,"6",IF(F8=12,"5",IF(F8=13,"4",IF(F8=14,"3",IF(F8=15,"2",IF(F8=16,"1"))))))))))))))))</f>
        <v>0</v>
      </c>
      <c r="H8" s="160"/>
      <c r="I8" s="94" t="b">
        <f t="shared" ref="I8:I13" si="1">IF(H8=1,"32",IF(H8=2,"26",IF(H8=3,"20",IF(H8=4,"15",IF(H8=5,"13",IF(H8=6,"12",IF(H8=7,"11",IF(H8=8,"10",IF(H8=9,"8",IF(H8=10,"7",IF(H8=11,"6",IF(H8=12,"5",IF(H8=13,"4",IF(H8=14,"3",IF(H8=15,"2",IF(H8=16,"1"))))))))))))))))</f>
        <v>0</v>
      </c>
      <c r="J8" s="161">
        <v>1</v>
      </c>
      <c r="K8" s="94" t="str">
        <f t="shared" ref="K8:K13" si="2">IF(J8=1,"32",IF(J8=2,"26",IF(J8=3,"20",IF(J8=4,"15",IF(J8=5,"13",IF(J8=6,"12",IF(J8=7,"11",IF(J8=8,"10",IF(J8=9,"8",IF(J8=10,"7",IF(J8=11,"6",IF(J8=12,"5",IF(J8=13,"4",IF(J8=14,"3",IF(J8=15,"2",IF(J8=16,"1"))))))))))))))))</f>
        <v>32</v>
      </c>
      <c r="L8" s="161"/>
      <c r="M8" s="100" t="b">
        <f t="shared" ref="M8:M13" si="3">IF(L8=1,"64",IF(L8=2,"52",IF(L8=3,"40",IF(L8=4,"30",IF(L8=5,"26",IF(L8=6,"24",IF(L8=7,"22",IF(L8=8,"20",IF(L8=9,"16",IF(L8=10,"14",IF(L8=11,"12",IF(L8=12,"10",IF(L8=13,"8",IF(L8=14,"6",IF(L8=15,"4",IF(L8=16,"2"))))))))))))))))</f>
        <v>0</v>
      </c>
      <c r="N8" s="161">
        <v>1</v>
      </c>
      <c r="O8" s="94" t="str">
        <f t="shared" ref="O8:O13" si="4">IF(N8=1,"32",IF(N8=2,"26",IF(N8=3,"20",IF(N8=4,"15",IF(N8=5,"13",IF(N8=6,"12",IF(N8=7,"11",IF(N8=8,"10",IF(N8=9,"8",IF(N8=10,"7",IF(N8=11,"6",IF(N8=12,"5",IF(N8=13,"4",IF(N8=14,"3",IF(N8=15,"2",IF(N8=16,"1"))))))))))))))))</f>
        <v>32</v>
      </c>
      <c r="P8" s="102">
        <f>G8+I8+K8+P18+M8+O8</f>
        <v>128</v>
      </c>
      <c r="Q8" s="48"/>
      <c r="R8" s="48"/>
    </row>
    <row r="9" spans="1:18" x14ac:dyDescent="0.3">
      <c r="A9" s="103">
        <v>2</v>
      </c>
      <c r="B9" s="14" t="s">
        <v>81</v>
      </c>
      <c r="C9" s="2" t="s">
        <v>69</v>
      </c>
      <c r="D9" s="3" t="s">
        <v>2</v>
      </c>
      <c r="E9" s="2">
        <v>2012</v>
      </c>
      <c r="F9" s="83">
        <v>2</v>
      </c>
      <c r="G9" s="83" t="str">
        <f t="shared" si="0"/>
        <v>26</v>
      </c>
      <c r="H9" s="42">
        <v>1</v>
      </c>
      <c r="I9" s="2" t="str">
        <f t="shared" si="1"/>
        <v>32</v>
      </c>
      <c r="J9" s="42">
        <v>2</v>
      </c>
      <c r="K9" s="2" t="str">
        <f t="shared" si="2"/>
        <v>26</v>
      </c>
      <c r="L9" s="42">
        <v>3</v>
      </c>
      <c r="M9" s="73" t="str">
        <f t="shared" si="3"/>
        <v>40</v>
      </c>
      <c r="N9" s="42">
        <v>2</v>
      </c>
      <c r="O9" s="2" t="str">
        <f t="shared" si="4"/>
        <v>26</v>
      </c>
      <c r="P9" s="104">
        <f>I9+K9+M9+O9</f>
        <v>124</v>
      </c>
      <c r="Q9" s="48"/>
      <c r="R9" s="48"/>
    </row>
    <row r="10" spans="1:18" x14ac:dyDescent="0.3">
      <c r="A10" s="103">
        <v>3</v>
      </c>
      <c r="B10" s="28" t="s">
        <v>80</v>
      </c>
      <c r="C10" s="3" t="s">
        <v>69</v>
      </c>
      <c r="D10" s="2" t="s">
        <v>2</v>
      </c>
      <c r="E10" s="3">
        <v>2006</v>
      </c>
      <c r="F10" s="42">
        <v>1</v>
      </c>
      <c r="G10" s="2" t="str">
        <f t="shared" si="0"/>
        <v>32</v>
      </c>
      <c r="H10" s="42"/>
      <c r="I10" s="2" t="b">
        <f t="shared" si="1"/>
        <v>0</v>
      </c>
      <c r="J10" s="42">
        <v>2</v>
      </c>
      <c r="K10" s="2" t="str">
        <f t="shared" si="2"/>
        <v>26</v>
      </c>
      <c r="L10" s="42">
        <v>1</v>
      </c>
      <c r="M10" s="73" t="str">
        <f t="shared" si="3"/>
        <v>64</v>
      </c>
      <c r="N10" s="42"/>
      <c r="O10" s="2" t="b">
        <f t="shared" si="4"/>
        <v>0</v>
      </c>
      <c r="P10" s="104">
        <f>G10+I10+K10+M10+O10</f>
        <v>122</v>
      </c>
      <c r="Q10" s="66"/>
      <c r="R10" s="66"/>
    </row>
    <row r="11" spans="1:18" ht="15" thickBot="1" x14ac:dyDescent="0.35">
      <c r="A11" s="137">
        <v>4</v>
      </c>
      <c r="B11" s="150" t="s">
        <v>82</v>
      </c>
      <c r="C11" s="107" t="s">
        <v>7</v>
      </c>
      <c r="D11" s="125" t="s">
        <v>2</v>
      </c>
      <c r="E11" s="107">
        <v>2010</v>
      </c>
      <c r="F11" s="162">
        <v>2</v>
      </c>
      <c r="G11" s="107" t="str">
        <f t="shared" si="0"/>
        <v>26</v>
      </c>
      <c r="H11" s="162">
        <v>2</v>
      </c>
      <c r="I11" s="107" t="str">
        <f t="shared" si="1"/>
        <v>26</v>
      </c>
      <c r="J11" s="163">
        <v>5</v>
      </c>
      <c r="K11" s="163" t="str">
        <f t="shared" si="2"/>
        <v>13</v>
      </c>
      <c r="L11" s="162">
        <v>3</v>
      </c>
      <c r="M11" s="111" t="str">
        <f t="shared" si="3"/>
        <v>40</v>
      </c>
      <c r="N11" s="162">
        <v>3</v>
      </c>
      <c r="O11" s="107" t="str">
        <f t="shared" si="4"/>
        <v>20</v>
      </c>
      <c r="P11" s="112">
        <f>G11+I11+M11+O11</f>
        <v>112</v>
      </c>
      <c r="Q11" s="48"/>
      <c r="R11" s="48"/>
    </row>
    <row r="12" spans="1:18" x14ac:dyDescent="0.3">
      <c r="A12" s="115">
        <v>5</v>
      </c>
      <c r="B12" s="158" t="s">
        <v>83</v>
      </c>
      <c r="C12" s="27" t="s">
        <v>7</v>
      </c>
      <c r="D12" s="27" t="s">
        <v>2</v>
      </c>
      <c r="E12" s="27">
        <v>2006</v>
      </c>
      <c r="F12" s="159">
        <v>4</v>
      </c>
      <c r="G12" s="27" t="str">
        <f t="shared" si="0"/>
        <v>15</v>
      </c>
      <c r="H12" s="159">
        <v>2</v>
      </c>
      <c r="I12" s="27" t="str">
        <f t="shared" si="1"/>
        <v>26</v>
      </c>
      <c r="J12" s="159">
        <v>4</v>
      </c>
      <c r="K12" s="27" t="str">
        <f t="shared" si="2"/>
        <v>15</v>
      </c>
      <c r="L12" s="159">
        <v>2</v>
      </c>
      <c r="M12" s="90" t="str">
        <f t="shared" si="3"/>
        <v>52</v>
      </c>
      <c r="N12" s="159"/>
      <c r="O12" s="27" t="b">
        <f t="shared" si="4"/>
        <v>0</v>
      </c>
      <c r="P12" s="91">
        <f>G12+I12+K12+M12+O12</f>
        <v>108</v>
      </c>
      <c r="Q12" s="66"/>
      <c r="R12" s="66"/>
    </row>
    <row r="13" spans="1:18" x14ac:dyDescent="0.3">
      <c r="A13" s="33">
        <v>6</v>
      </c>
      <c r="B13" s="14" t="s">
        <v>84</v>
      </c>
      <c r="C13" s="15" t="s">
        <v>85</v>
      </c>
      <c r="D13" s="3" t="s">
        <v>2</v>
      </c>
      <c r="E13" s="15">
        <v>2012</v>
      </c>
      <c r="F13" s="43">
        <v>5</v>
      </c>
      <c r="G13" s="2" t="str">
        <f t="shared" si="0"/>
        <v>13</v>
      </c>
      <c r="H13" s="43">
        <v>3</v>
      </c>
      <c r="I13" s="2" t="str">
        <f t="shared" si="1"/>
        <v>20</v>
      </c>
      <c r="J13" s="42"/>
      <c r="K13" s="2" t="b">
        <f t="shared" si="2"/>
        <v>0</v>
      </c>
      <c r="L13" s="42">
        <v>5</v>
      </c>
      <c r="M13" s="73" t="str">
        <f t="shared" si="3"/>
        <v>26</v>
      </c>
      <c r="N13" s="42"/>
      <c r="O13" s="2" t="b">
        <f t="shared" si="4"/>
        <v>0</v>
      </c>
      <c r="P13" s="30">
        <f>G13+I13+K13+M13+O13</f>
        <v>59</v>
      </c>
      <c r="Q13" s="66"/>
      <c r="R13" s="66"/>
    </row>
    <row r="15" spans="1:18" ht="18.600000000000001" thickBot="1" x14ac:dyDescent="0.4">
      <c r="F15" s="179" t="s">
        <v>110</v>
      </c>
      <c r="G15" s="179"/>
      <c r="H15" s="179"/>
      <c r="I15" s="179"/>
      <c r="J15" s="179"/>
      <c r="K15" s="179"/>
      <c r="L15" s="179"/>
      <c r="M15" s="179"/>
      <c r="N15" s="179"/>
      <c r="O15" s="179"/>
      <c r="P15" s="179"/>
    </row>
    <row r="16" spans="1:18" ht="15" thickBot="1" x14ac:dyDescent="0.35">
      <c r="B16" s="19"/>
      <c r="C16" s="19"/>
      <c r="D16" s="19"/>
      <c r="E16" s="19"/>
      <c r="F16" s="186" t="s">
        <v>105</v>
      </c>
      <c r="G16" s="186"/>
      <c r="H16" s="184" t="s">
        <v>116</v>
      </c>
      <c r="I16" s="185"/>
      <c r="J16" s="184" t="s">
        <v>117</v>
      </c>
      <c r="K16" s="185"/>
    </row>
    <row r="17" spans="1:16" ht="15" thickBot="1" x14ac:dyDescent="0.35">
      <c r="B17" s="19"/>
      <c r="C17" s="19"/>
      <c r="D17" s="19"/>
      <c r="E17" s="19"/>
      <c r="F17" s="57" t="s">
        <v>27</v>
      </c>
      <c r="G17" s="58" t="s">
        <v>28</v>
      </c>
      <c r="H17" s="76" t="s">
        <v>27</v>
      </c>
      <c r="I17" s="77" t="s">
        <v>28</v>
      </c>
      <c r="J17" s="76" t="s">
        <v>27</v>
      </c>
      <c r="K17" s="77" t="s">
        <v>28</v>
      </c>
      <c r="L17" s="57" t="s">
        <v>27</v>
      </c>
      <c r="M17" s="58" t="s">
        <v>28</v>
      </c>
      <c r="N17" s="57" t="s">
        <v>27</v>
      </c>
      <c r="O17" s="58" t="s">
        <v>28</v>
      </c>
      <c r="P17" s="26" t="s">
        <v>29</v>
      </c>
    </row>
    <row r="18" spans="1:16" x14ac:dyDescent="0.3">
      <c r="A18" s="17">
        <v>1</v>
      </c>
      <c r="B18" s="35" t="s">
        <v>104</v>
      </c>
      <c r="C18" s="2" t="s">
        <v>103</v>
      </c>
      <c r="D18" s="2" t="s">
        <v>2</v>
      </c>
      <c r="E18" s="2">
        <v>2007</v>
      </c>
      <c r="F18" s="49">
        <v>1</v>
      </c>
      <c r="G18" s="49">
        <v>32</v>
      </c>
      <c r="H18" s="70">
        <v>6</v>
      </c>
      <c r="I18" s="70">
        <v>14</v>
      </c>
      <c r="J18" s="78">
        <v>1</v>
      </c>
      <c r="K18" s="78">
        <v>32</v>
      </c>
      <c r="L18" s="18"/>
      <c r="M18" s="18"/>
      <c r="N18" s="18"/>
      <c r="O18" s="18"/>
      <c r="P18" s="75">
        <f>G18+K18</f>
        <v>64</v>
      </c>
    </row>
  </sheetData>
  <sortState ref="B8:P13">
    <sortCondition descending="1" ref="P13"/>
  </sortState>
  <mergeCells count="17">
    <mergeCell ref="F15:P15"/>
    <mergeCell ref="H16:I16"/>
    <mergeCell ref="J16:K16"/>
    <mergeCell ref="F4:G4"/>
    <mergeCell ref="B1:Q1"/>
    <mergeCell ref="B2:Q2"/>
    <mergeCell ref="F5:G5"/>
    <mergeCell ref="F16:G16"/>
    <mergeCell ref="Q6:R6"/>
    <mergeCell ref="H5:I5"/>
    <mergeCell ref="J5:K5"/>
    <mergeCell ref="F6:G6"/>
    <mergeCell ref="H6:I6"/>
    <mergeCell ref="J6:K6"/>
    <mergeCell ref="L6:M6"/>
    <mergeCell ref="N6:O6"/>
    <mergeCell ref="L5:M5"/>
  </mergeCells>
  <pageMargins left="0.7" right="0.7" top="0.75" bottom="0.75" header="0.3" footer="0.3"/>
  <ignoredErrors>
    <ignoredError sqref="P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EMJ</vt:lpstr>
      <vt:lpstr>EFJ</vt:lpstr>
      <vt:lpstr>FMJ</vt:lpstr>
      <vt:lpstr>FFJ</vt:lpstr>
      <vt:lpstr>SMJ</vt:lpstr>
      <vt:lpstr>SFJ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</dc:creator>
  <cp:lastModifiedBy>Juan Carlos</cp:lastModifiedBy>
  <dcterms:created xsi:type="dcterms:W3CDTF">2025-09-29T16:38:57Z</dcterms:created>
  <dcterms:modified xsi:type="dcterms:W3CDTF">2026-02-05T17:19:24Z</dcterms:modified>
</cp:coreProperties>
</file>